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0" windowWidth="17760" windowHeight="6750" tabRatio="841" activeTab="3"/>
  </bookViews>
  <sheets>
    <sheet name="TAB I" sheetId="1" r:id="rId1"/>
    <sheet name="TAB II." sheetId="2" r:id="rId2"/>
    <sheet name="TAB III" sheetId="3" r:id="rId3"/>
    <sheet name="TAB IV" sheetId="4" r:id="rId4"/>
    <sheet name="Vysvětlivky_Tab" sheetId="5" state="hidden" r:id="rId5"/>
    <sheet name="MSMT_Vykaz" sheetId="6" state="hidden" r:id="rId6"/>
    <sheet name="MSMT_Vykaz_novy" sheetId="7" state="hidden" r:id="rId7"/>
  </sheets>
  <definedNames>
    <definedName name="_xlnm.Print_Area" localSheetId="5">'MSMT_Vykaz'!$A$1:$J$76</definedName>
    <definedName name="_xlnm.Print_Area" localSheetId="0">'TAB I'!$A$1:$M$32</definedName>
    <definedName name="_xlnm.Print_Area" localSheetId="1">'TAB II.'!$A$1:$K$36</definedName>
    <definedName name="_xlnm.Print_Area" localSheetId="2">'TAB III'!$A$1:$L$83</definedName>
    <definedName name="_xlnm.Print_Area" localSheetId="3">'TAB IV'!$A$1:$M$67</definedName>
    <definedName name="_xlnm.Print_Area" localSheetId="4">'Vysvětlivky_Tab'!$A$1:$N$55</definedName>
  </definedNames>
  <calcPr fullCalcOnLoad="1"/>
</workbook>
</file>

<file path=xl/sharedStrings.xml><?xml version="1.0" encoding="utf-8"?>
<sst xmlns="http://schemas.openxmlformats.org/spreadsheetml/2006/main" count="626" uniqueCount="380">
  <si>
    <t>Tab. I</t>
  </si>
  <si>
    <t>CMTF</t>
  </si>
  <si>
    <t>FTK</t>
  </si>
  <si>
    <t>PF</t>
  </si>
  <si>
    <t>PřF</t>
  </si>
  <si>
    <t>ÚK</t>
  </si>
  <si>
    <t>FF</t>
  </si>
  <si>
    <t>PdF</t>
  </si>
  <si>
    <t xml:space="preserve">Tab. II  </t>
  </si>
  <si>
    <t>CELKEM</t>
  </si>
  <si>
    <t>Kč</t>
  </si>
  <si>
    <t>Tab. III</t>
  </si>
  <si>
    <t xml:space="preserve">    Knihovní fondy</t>
  </si>
  <si>
    <t>Celkem</t>
  </si>
  <si>
    <t>Tab. IV</t>
  </si>
  <si>
    <t xml:space="preserve">   Služby</t>
  </si>
  <si>
    <t>MVS</t>
  </si>
  <si>
    <t>Výpůjčka v Knihovně UP probíhá elektronicky do souborného katalogu.</t>
  </si>
  <si>
    <t>POMOCNÁ SÍLA</t>
  </si>
  <si>
    <t xml:space="preserve">FTK </t>
  </si>
  <si>
    <t>LF</t>
  </si>
  <si>
    <t>Počet zaregistrovaných čtenářů - podle fakult</t>
  </si>
  <si>
    <t>TUZEMSKÉ</t>
  </si>
  <si>
    <t>ZAHRANIČNÍ</t>
  </si>
  <si>
    <t>VAZBA</t>
  </si>
  <si>
    <t>ÚBYTKY</t>
  </si>
  <si>
    <t>POČET STUDOVEN</t>
  </si>
  <si>
    <t>POČET XEROKOPIÍ</t>
  </si>
  <si>
    <t>POČET STUD.</t>
  </si>
  <si>
    <t>PdF-stud.</t>
  </si>
  <si>
    <t>AV  MATER.</t>
  </si>
  <si>
    <t>PRACOVIŠTĚ</t>
  </si>
  <si>
    <t>VYŠŠÍ STŘEDNÍ ŠKOLA</t>
  </si>
  <si>
    <t xml:space="preserve">Informační  materiály </t>
  </si>
  <si>
    <t>FAKULTY A PRACOVIŠTĚ KUP</t>
  </si>
  <si>
    <t>*FF</t>
  </si>
  <si>
    <t>**PdF-stud.</t>
  </si>
  <si>
    <t>UP</t>
  </si>
  <si>
    <t>EXTERNÍ</t>
  </si>
  <si>
    <t>POČET</t>
  </si>
  <si>
    <t>POČET MÍST VE STUDOVNÁCH</t>
  </si>
  <si>
    <t>SERVERY</t>
  </si>
  <si>
    <t>FAKULTA</t>
  </si>
  <si>
    <t>NETIŠTĚNÉ MATERIÁLY CELKEM</t>
  </si>
  <si>
    <r>
      <t xml:space="preserve">VYSOKÁ ŠKOLA               </t>
    </r>
    <r>
      <rPr>
        <sz val="6"/>
        <rFont val="Arial CE"/>
        <family val="2"/>
      </rPr>
      <t>KNIHOVNÍK                NEKNIHOVNÍK</t>
    </r>
  </si>
  <si>
    <r>
      <t xml:space="preserve">STŘEDNÍ ŠKOLA            </t>
    </r>
    <r>
      <rPr>
        <sz val="6"/>
        <rFont val="Arial CE"/>
        <family val="2"/>
      </rPr>
      <t>KNIHOVNÍK            NEKNIHOVNÍK</t>
    </r>
  </si>
  <si>
    <t>UČEBNÍ OBOR</t>
  </si>
  <si>
    <t>KOPÍRKY (vlastnictví)</t>
  </si>
  <si>
    <t>FAKULTY CELKEM</t>
  </si>
  <si>
    <t>Tab. II</t>
  </si>
  <si>
    <t>BC</t>
  </si>
  <si>
    <t>PŘÍRŮSTKY</t>
  </si>
  <si>
    <t>FAKULTY+ÚK+       Britské centrum</t>
  </si>
  <si>
    <t>MONOGRAFIE (v KČ)</t>
  </si>
  <si>
    <t xml:space="preserve">                ČASOPISY (v KČ)</t>
  </si>
  <si>
    <t>DAR+GRANTY</t>
  </si>
  <si>
    <t xml:space="preserve">POČET REŠERŠÍ </t>
  </si>
  <si>
    <t>SDI   PROFILY</t>
  </si>
  <si>
    <t>MMVS</t>
  </si>
  <si>
    <t xml:space="preserve">II b)  netištěné materiály </t>
  </si>
  <si>
    <t>IV a)</t>
  </si>
  <si>
    <t>IV b)</t>
  </si>
  <si>
    <t>IV c)</t>
  </si>
  <si>
    <t>** Časopisy zakoupené pro PdF jsou umístěny převážně na katedrách PdF</t>
  </si>
  <si>
    <t>VYTVOŘENÉ KNIHOVNOU</t>
  </si>
  <si>
    <t>LOKÁLNĚ INSTALOVANÉ</t>
  </si>
  <si>
    <t xml:space="preserve">DATABÁZE </t>
  </si>
  <si>
    <t>VÝMĚNA + DAR + GRANTY</t>
  </si>
  <si>
    <t>Počet přír. čísel</t>
  </si>
  <si>
    <t>Počet titulů</t>
  </si>
  <si>
    <t>KUP</t>
  </si>
  <si>
    <t>ABSENČNÍ VÝPŮJČKA</t>
  </si>
  <si>
    <t>POČET NÁVŠTĚVNÍKŮ KNIHOVNY</t>
  </si>
  <si>
    <t>IV e)</t>
  </si>
  <si>
    <t>TARAN</t>
  </si>
  <si>
    <t>Bakalář</t>
  </si>
  <si>
    <t>čtenářů</t>
  </si>
  <si>
    <t>PRŮMĚR VÝPŮJČEK NA ČTENÁŘE</t>
  </si>
  <si>
    <t>RUP</t>
  </si>
  <si>
    <t>POŽADAVKY NA JINÉ KNIHOVNY</t>
  </si>
  <si>
    <t>*  Časopisy zakoupené pro FF jsou ve studovně ÚK</t>
  </si>
  <si>
    <t>Fond Knihovny UP je tvořen fondem Ústřední knihovny,</t>
  </si>
  <si>
    <r>
      <t xml:space="preserve">Všechny přírůstky fondu získané </t>
    </r>
    <r>
      <rPr>
        <sz val="10"/>
        <rFont val="Arial CE"/>
        <family val="2"/>
      </rPr>
      <t>nákupem nebo výměnou</t>
    </r>
  </si>
  <si>
    <t>IS LF</t>
  </si>
  <si>
    <t>STATISTICKÉ TABULKY</t>
  </si>
  <si>
    <t>Informační materiály</t>
  </si>
  <si>
    <t>Retrokatalogizace se NEZAPOČÍTÁVÁ do přírůstku, uvádí se pouze v textové části výroční zprávy.</t>
  </si>
  <si>
    <t>Časopisy odebírané v roce ….</t>
  </si>
  <si>
    <t>Časopisy trvale uchovávané v IS a ÚK</t>
  </si>
  <si>
    <r>
      <t xml:space="preserve">Celkem počet svazků </t>
    </r>
    <r>
      <rPr>
        <sz val="12"/>
        <rFont val="Arial CE"/>
        <family val="2"/>
      </rPr>
      <t>- u nesvázaných časopisů se uvádí pravděpodobný počet svazků po svázání</t>
    </r>
  </si>
  <si>
    <t>SLUŽBY</t>
  </si>
  <si>
    <t>OA</t>
  </si>
  <si>
    <t>OBIS</t>
  </si>
  <si>
    <t>Elsevier</t>
  </si>
  <si>
    <t xml:space="preserve">II c)   časopisy hrazené z centrálních prostředků UP (CP) </t>
  </si>
  <si>
    <t>***    Do AV materiálu patří všechny typy netištěných materiálů s vyjímkou databází</t>
  </si>
  <si>
    <t xml:space="preserve">***  AV  MATERIÁLY </t>
  </si>
  <si>
    <t>**** VZDÁLENÝ                PŘÍSTUP</t>
  </si>
  <si>
    <t>Počet knihovních jednotek celkem</t>
  </si>
  <si>
    <t>knihy a periodika</t>
  </si>
  <si>
    <t>ostatní dokumenty</t>
  </si>
  <si>
    <t>v tom</t>
  </si>
  <si>
    <t>Úbytky knihovních jednotek za rok</t>
  </si>
  <si>
    <t>Počet titulů odebíraných periodik</t>
  </si>
  <si>
    <t>Počet exemplářů odebíraných periodik</t>
  </si>
  <si>
    <t>X</t>
  </si>
  <si>
    <t>AV materiály, CD-ROM</t>
  </si>
  <si>
    <t>ostatní - ?</t>
  </si>
  <si>
    <t>- uvést do poznámky pod tabulkou co toto pole zahrnuje</t>
  </si>
  <si>
    <t xml:space="preserve">1. řádek </t>
  </si>
  <si>
    <r>
      <t xml:space="preserve"> fakulta</t>
    </r>
    <r>
      <rPr>
        <sz val="12"/>
        <rFont val="Arial CE"/>
        <family val="2"/>
      </rPr>
      <t xml:space="preserve">      </t>
    </r>
  </si>
  <si>
    <t>2. řádek</t>
  </si>
  <si>
    <t xml:space="preserve"> KUP</t>
  </si>
  <si>
    <t>vzor</t>
  </si>
  <si>
    <r>
      <t xml:space="preserve">uvádí se pouze ty dokumenty, které při nákupu </t>
    </r>
    <r>
      <rPr>
        <b/>
        <i/>
        <sz val="12"/>
        <rFont val="Arial CE"/>
        <family val="0"/>
      </rPr>
      <t>prošly akvizicí KUP</t>
    </r>
    <r>
      <rPr>
        <sz val="12"/>
        <rFont val="Arial CE"/>
        <family val="2"/>
      </rPr>
      <t>, nebo byly získány jiným způsobem</t>
    </r>
  </si>
  <si>
    <r>
      <t xml:space="preserve">Tuzemské - počet titulů </t>
    </r>
    <r>
      <rPr>
        <sz val="12"/>
        <rFont val="Arial CE"/>
        <family val="2"/>
      </rPr>
      <t xml:space="preserve">- </t>
    </r>
  </si>
  <si>
    <t>počet OBJEDNANÝCH titulů</t>
  </si>
  <si>
    <r>
      <t>Zahraniční - počet titulů</t>
    </r>
    <r>
      <rPr>
        <sz val="12"/>
        <rFont val="Arial CE"/>
        <family val="2"/>
      </rPr>
      <t xml:space="preserve"> - </t>
    </r>
  </si>
  <si>
    <r>
      <t>Celkem počet titulů</t>
    </r>
    <r>
      <rPr>
        <sz val="12"/>
        <rFont val="Arial CE"/>
        <family val="2"/>
      </rPr>
      <t xml:space="preserve"> - </t>
    </r>
  </si>
  <si>
    <t xml:space="preserve">I b) Počet studentů na jednotlivých fakultách </t>
  </si>
  <si>
    <r>
      <t>II b) Netištěné materiály</t>
    </r>
    <r>
      <rPr>
        <sz val="12"/>
        <rFont val="Arial CE"/>
        <family val="2"/>
      </rPr>
      <t xml:space="preserve"> </t>
    </r>
  </si>
  <si>
    <r>
      <t>II a) Tištěné materiály</t>
    </r>
    <r>
      <rPr>
        <sz val="12"/>
        <rFont val="Arial CE"/>
        <family val="2"/>
      </rPr>
      <t xml:space="preserve"> </t>
    </r>
  </si>
  <si>
    <t xml:space="preserve">II c) Časopisy hrazené z CP </t>
  </si>
  <si>
    <t>zpracuje</t>
  </si>
  <si>
    <r>
      <t>IV a) Počet rešerší</t>
    </r>
    <r>
      <rPr>
        <sz val="12"/>
        <rFont val="Arial CE"/>
        <family val="2"/>
      </rPr>
      <t xml:space="preserve"> - </t>
    </r>
  </si>
  <si>
    <r>
      <t xml:space="preserve">počet všech objednaných titulů + dary + výměna + </t>
    </r>
    <r>
      <rPr>
        <sz val="12"/>
        <rFont val="Arial CE"/>
        <family val="0"/>
      </rPr>
      <t>granty</t>
    </r>
  </si>
  <si>
    <t>K-PdF</t>
  </si>
  <si>
    <t>III a) Knihy, mapy, plakáty, grafické listy ...</t>
  </si>
  <si>
    <t>ÚK+KF+BC CELKEM</t>
  </si>
  <si>
    <t>ČASOPISY TRVALE UCHOVÁVANÉ  (v evidenci KUP)</t>
  </si>
  <si>
    <t>III a) Knihy, mapy, plakáty, grafické listy, ...</t>
  </si>
  <si>
    <t>ÚK, KF</t>
  </si>
  <si>
    <t xml:space="preserve">        </t>
  </si>
  <si>
    <t>****   Databáze jsou licenčně ošetřeny. Část databází je přístupná neomezeně pro celou UP, některé jsou určeny jen pro určité fakulty.</t>
  </si>
  <si>
    <t>FAKULTY + ÚK</t>
  </si>
  <si>
    <r>
      <t xml:space="preserve">II a)  Tištěné materiály - placeno z rozpočtu fakult  v Kč  </t>
    </r>
    <r>
      <rPr>
        <sz val="12"/>
        <rFont val="Arial CE"/>
        <family val="0"/>
      </rPr>
      <t>(mimo ÚK a BC)</t>
    </r>
  </si>
  <si>
    <t>BC *</t>
  </si>
  <si>
    <t>poznámka</t>
  </si>
  <si>
    <t xml:space="preserve">z matriky (CVT- Kvasničková, Rogl)   </t>
  </si>
  <si>
    <t>ÚK, KF, BC</t>
  </si>
  <si>
    <t>ÚK**</t>
  </si>
  <si>
    <t>**   Dokumenty zakoupené pro ÚK jsou hrazeny z rozpočtu KUP</t>
  </si>
  <si>
    <t>I. Knihovní fond</t>
  </si>
  <si>
    <t>Číslo řádku</t>
  </si>
  <si>
    <t>Celkem k 31.12.</t>
  </si>
  <si>
    <t>Přírůstky za rok</t>
  </si>
  <si>
    <t>a</t>
  </si>
  <si>
    <t>II. Uživatelé</t>
  </si>
  <si>
    <t xml:space="preserve"> Číslo řádku</t>
  </si>
  <si>
    <t>Počet</t>
  </si>
  <si>
    <t>Zaregistrovaní uživatelé k 31. 12.</t>
  </si>
  <si>
    <t>III. Výpůjční služby</t>
  </si>
  <si>
    <t>Výpůjčky celkem</t>
  </si>
  <si>
    <t>Meziknihovní výpůjční služba</t>
  </si>
  <si>
    <t>jiné knihovně</t>
  </si>
  <si>
    <t>z jiné knihovny</t>
  </si>
  <si>
    <t>Mezinárodní výpůjční služba</t>
  </si>
  <si>
    <t>IV. Další služby</t>
  </si>
  <si>
    <t>Rešerše a bibliografie zpracované knihovnou</t>
  </si>
  <si>
    <t>Vydané publikace</t>
  </si>
  <si>
    <t>Produkované kopie dokumentů</t>
  </si>
  <si>
    <t>Vzdělávací a výchovné akce pro uživatele</t>
  </si>
  <si>
    <t>Odbor. porady, konzultace pro knihovny</t>
  </si>
  <si>
    <t>V. Počet zaměstnanců knihovny</t>
  </si>
  <si>
    <t>Fyzické osoby</t>
  </si>
  <si>
    <t>Přepočtený počet</t>
  </si>
  <si>
    <t>Celkový počet</t>
  </si>
  <si>
    <t>z toho</t>
  </si>
  <si>
    <t>se vzděláním vysokoškolským</t>
  </si>
  <si>
    <t>z toho knihovnickým</t>
  </si>
  <si>
    <t>se vzděláním středoškolským</t>
  </si>
  <si>
    <t>VI. Další údaje</t>
  </si>
  <si>
    <t>Počet míst ve studovnách a čítárnách</t>
  </si>
  <si>
    <t>Prostředky na nákup fondů v Kč</t>
  </si>
  <si>
    <t>Počet knihovních jednotek ve volném výběru</t>
  </si>
  <si>
    <t>VII. Automatizace knihovny</t>
  </si>
  <si>
    <t>Počet databází v knihovně vytvářených</t>
  </si>
  <si>
    <t>Počet titulů zpřístupňovaných bází dat</t>
  </si>
  <si>
    <t>na CD ROM</t>
  </si>
  <si>
    <t>zpřístupněno počítačovou sítí</t>
  </si>
  <si>
    <t>VIII. Organizace</t>
  </si>
  <si>
    <t>Knihovny celoškolské</t>
  </si>
  <si>
    <t>Knihovny fakultní, areálové</t>
  </si>
  <si>
    <t>Knihovny ústavní, katedrové</t>
  </si>
  <si>
    <t>Dílčí knihovny</t>
  </si>
  <si>
    <t>* Pokud je kopírka ve vlastnictví fakulty, zisk z reprografických služeb se odvádí příslušné fakultě.</t>
  </si>
  <si>
    <t>Tab III</t>
  </si>
  <si>
    <t>POŽADAVKY         Z JINÝCH KNIHOVEN</t>
  </si>
  <si>
    <t>Tab I</t>
  </si>
  <si>
    <t>-</t>
  </si>
  <si>
    <t>Tab. II, IV</t>
  </si>
  <si>
    <t>Nezapsané v el. katalogu</t>
  </si>
  <si>
    <t>3. řádek</t>
  </si>
  <si>
    <t>dokumenty jsou majetkem KUP, lokace může být i na katedře fakulty</t>
  </si>
  <si>
    <t>    </t>
  </si>
  <si>
    <t>KF = knihovna fakulty</t>
  </si>
  <si>
    <t>Nezapsané                          v el. katalogu</t>
  </si>
  <si>
    <t>Nezapsané                      v el. katalogu</t>
  </si>
  <si>
    <t>knihoven na fakultách a  Britského centra</t>
  </si>
  <si>
    <t>IV d)  absenční výpůjčky</t>
  </si>
  <si>
    <t>K FZV</t>
  </si>
  <si>
    <t>K CMTF</t>
  </si>
  <si>
    <t>K FTK</t>
  </si>
  <si>
    <t>K LF</t>
  </si>
  <si>
    <t>PdF stud.</t>
  </si>
  <si>
    <t>K PF</t>
  </si>
  <si>
    <t>K PřF</t>
  </si>
  <si>
    <t>FZV</t>
  </si>
  <si>
    <t>K FF</t>
  </si>
  <si>
    <t xml:space="preserve">TUZEMSKÉ   POČET OBJEDNANÝCH TITULŮ  </t>
  </si>
  <si>
    <t xml:space="preserve">ZAHRANIČNÍ   POČET OBJEDNANÝCH TITULŮ  </t>
  </si>
  <si>
    <t xml:space="preserve">CELKEM   POČET TITULŮ </t>
  </si>
  <si>
    <t>TUZEMSKÉ   POČET TITULŮ</t>
  </si>
  <si>
    <t>ZAHRANIČNÍ   POČET TITULŮ</t>
  </si>
  <si>
    <t>CELKEM                            POČET TITULŮ</t>
  </si>
  <si>
    <t>CELKEM   POČET SVAZKŮ</t>
  </si>
  <si>
    <t xml:space="preserve">K FTK </t>
  </si>
  <si>
    <t>uvádí se ty dokumenty, které jsou zapsány v přírůstkovém seznamu, ale nejsou zpracovány v ARL</t>
  </si>
  <si>
    <t>Do statistiky se započítávají pouze ty dokumenty, které jsou zapsány v ARL !!!</t>
  </si>
  <si>
    <t>ODF</t>
  </si>
  <si>
    <t>BIS, ODF</t>
  </si>
  <si>
    <t>KF, ODF</t>
  </si>
  <si>
    <t>KF, OZF</t>
  </si>
  <si>
    <t>Wiley (Blackwell)</t>
  </si>
  <si>
    <t>Springer (Kluwer)</t>
  </si>
  <si>
    <t>ZAPSÁNO DO KATALOGU</t>
  </si>
  <si>
    <t>**NÁKUP</t>
  </si>
  <si>
    <t xml:space="preserve"> jsou zpracovány v ÚK (viz Tab II a))</t>
  </si>
  <si>
    <t>všechna PC na pracovišti (nezáleží na vlastnictví)</t>
  </si>
  <si>
    <r>
      <t>cena</t>
    </r>
    <r>
      <rPr>
        <sz val="12"/>
        <rFont val="Arial CE"/>
        <family val="2"/>
      </rPr>
      <t xml:space="preserve"> za AV materiály = samostatné dokumenty zakoupené jako AV materiály (hudba, mluvené slovo, film), </t>
    </r>
    <r>
      <rPr>
        <b/>
        <sz val="12"/>
        <rFont val="Arial CE"/>
        <family val="0"/>
      </rPr>
      <t>nepatří sem přílohy</t>
    </r>
    <r>
      <rPr>
        <sz val="12"/>
        <rFont val="Arial CE"/>
        <family val="2"/>
      </rPr>
      <t xml:space="preserve"> tištěných dokumentů</t>
    </r>
  </si>
  <si>
    <t>dokumenty jsou majetkem fakulty, a jsou zpracovány do ARL</t>
  </si>
  <si>
    <t xml:space="preserve">KF, OZF, </t>
  </si>
  <si>
    <t>KF, OA</t>
  </si>
  <si>
    <t>Veškeré přílohy dokumentů se do statistiky nepočítají!</t>
  </si>
  <si>
    <r>
      <t xml:space="preserve"> (dar, výměna),  a  </t>
    </r>
    <r>
      <rPr>
        <b/>
        <i/>
        <sz val="12"/>
        <rFont val="Arial CE"/>
        <family val="0"/>
      </rPr>
      <t>zůstávají ve vlastnictví KUP.</t>
    </r>
  </si>
  <si>
    <r>
      <t xml:space="preserve">dokumenty jsou majetkem KUP, ale  </t>
    </r>
    <r>
      <rPr>
        <b/>
        <i/>
        <sz val="12"/>
        <rFont val="Arial CE"/>
        <family val="0"/>
      </rPr>
      <t>nejsou</t>
    </r>
    <r>
      <rPr>
        <sz val="12"/>
        <rFont val="Arial CE"/>
        <family val="2"/>
      </rPr>
      <t xml:space="preserve"> zpracovány do ARL</t>
    </r>
  </si>
  <si>
    <r>
      <t xml:space="preserve">Uvádí se pouze ty materiály, které byly jako </t>
    </r>
    <r>
      <rPr>
        <b/>
        <i/>
        <sz val="12"/>
        <rFont val="Arial CE"/>
        <family val="0"/>
      </rPr>
      <t>samostatné</t>
    </r>
    <r>
      <rPr>
        <sz val="12"/>
        <rFont val="Arial CE"/>
        <family val="0"/>
      </rPr>
      <t xml:space="preserve"> netištěné informační materiály objednány - </t>
    </r>
    <r>
      <rPr>
        <b/>
        <sz val="12"/>
        <rFont val="Arial CE"/>
        <family val="0"/>
      </rPr>
      <t xml:space="preserve">nepatří sem  přílohy!                                                                                                                                                  </t>
    </r>
    <r>
      <rPr>
        <sz val="12"/>
        <rFont val="Arial CE"/>
        <family val="0"/>
      </rPr>
      <t xml:space="preserve">Databáze lokálně instalované (dá se v nich listovat a vyhledávat) - </t>
    </r>
    <r>
      <rPr>
        <b/>
        <sz val="12"/>
        <rFont val="Arial CE"/>
        <family val="0"/>
      </rPr>
      <t>nepatří sem  přílohy!</t>
    </r>
  </si>
  <si>
    <t xml:space="preserve">     SDI a jiné (počítají se pouze ty rešerše, které mají "košilku")</t>
  </si>
  <si>
    <r>
      <t xml:space="preserve">IV c) Kopírky - vlastnictví </t>
    </r>
    <r>
      <rPr>
        <sz val="12"/>
        <rFont val="Arial CE"/>
        <family val="2"/>
      </rPr>
      <t xml:space="preserve">-    kopírky v KF, které nejsou majetkem fakulty a byly placeny z rozpočtu UP, </t>
    </r>
  </si>
  <si>
    <t xml:space="preserve">     jsou majetkem KUP</t>
  </si>
  <si>
    <t>I. Základní informace (struktura a obsluhovaná populace)</t>
  </si>
  <si>
    <t>v tištěné formě</t>
  </si>
  <si>
    <t>v elektronické formě</t>
  </si>
  <si>
    <t>v obou formách</t>
  </si>
  <si>
    <t>Počet titulů ve fondu celkem</t>
  </si>
  <si>
    <t>Počet přidaných titulů</t>
  </si>
  <si>
    <t>Ze serveru vydavatele online</t>
  </si>
  <si>
    <t>II. B Zaměstnanci</t>
  </si>
  <si>
    <t>Přepočet na plné úvazky (FTE)</t>
  </si>
  <si>
    <t>Počet studijních míst k dispozici uživatelům</t>
  </si>
  <si>
    <t>II. C Přístup a vybavení</t>
  </si>
  <si>
    <t>II. C1 Otevírací doba</t>
  </si>
  <si>
    <t>V ústřední/hlavní knihovně/knihovnách</t>
  </si>
  <si>
    <t>V pobočkové knihovně/knihovnách</t>
  </si>
  <si>
    <t>s možností přímého připojení do sítě instituce</t>
  </si>
  <si>
    <t>Počet PC k dispozici uživatelům</t>
  </si>
  <si>
    <t>III. C3 Technické vybavení</t>
  </si>
  <si>
    <t>III. A Registrovaní uživatelé</t>
  </si>
  <si>
    <t>z toho uživatelé z kategorie veřejnost</t>
  </si>
  <si>
    <t>Evidence uživatelů v jedné centrální databázi</t>
  </si>
  <si>
    <t>Evidence uživatelů v dílčích databázích</t>
  </si>
  <si>
    <t>III. B Výpůjčky</t>
  </si>
  <si>
    <t>Počet prvních výpůjček</t>
  </si>
  <si>
    <t>Počet prodloužení</t>
  </si>
  <si>
    <t>z toho vyřízených</t>
  </si>
  <si>
    <t>Výpůjčkou</t>
  </si>
  <si>
    <t>Kopií v tištěné formě</t>
  </si>
  <si>
    <t>Elektronickou kopií</t>
  </si>
  <si>
    <t>IV. Náklady (včetně DPH v Kč)</t>
  </si>
  <si>
    <t>Vysoká škola</t>
  </si>
  <si>
    <t>identifikační údaje instituce</t>
  </si>
  <si>
    <t xml:space="preserve">Roční výkaz o vysokoškolské knihovně </t>
  </si>
  <si>
    <t>STATISTICKÉ TABULKY KUP - 2010</t>
  </si>
  <si>
    <t>I a)  personální obsazení Knihovny UP podle dosaženého vzdělání - stav k 31.12.2010</t>
  </si>
  <si>
    <t>I b)  počet studentů     na jednotlivých fakultách v roce 2010</t>
  </si>
  <si>
    <t xml:space="preserve">*    Dokumenty zakoupené pro Britské centrum jsou hrazeny z British Council. V roce 2010 byly zakoupeny dokumenty v celkové hodnotě     </t>
  </si>
  <si>
    <t>POHYB FONDU V ROCE  2010 v  Knihovně UP *</t>
  </si>
  <si>
    <t xml:space="preserve">V roce  2010 bylo do katalogu UP zapsáno  </t>
  </si>
  <si>
    <t>ČASOPISY ODEBÍRANÉ v r.  2010</t>
  </si>
  <si>
    <t xml:space="preserve"> PŘÍRUSTEK   2010                             </t>
  </si>
  <si>
    <t xml:space="preserve"> PŘÍRUSTEK                 2010</t>
  </si>
  <si>
    <t>STAV FONDU K 31.12.2009</t>
  </si>
  <si>
    <t xml:space="preserve">V roce 2010 KUP navštívilo celkem   </t>
  </si>
  <si>
    <t xml:space="preserve">Průměrný  počet absenčních výpůjček  v  KUP  na jednoho  čtenáře  v  roce  2010  - </t>
  </si>
  <si>
    <t xml:space="preserve">KONSORCIÁLNÍ </t>
  </si>
  <si>
    <t>e-books</t>
  </si>
  <si>
    <t xml:space="preserve">III c)  periodická literatura  </t>
  </si>
  <si>
    <t xml:space="preserve">III d) netištěné informační materiály </t>
  </si>
  <si>
    <t xml:space="preserve">ad 2. řádek - </t>
  </si>
  <si>
    <t xml:space="preserve">ad 3. řádek - </t>
  </si>
  <si>
    <t>III b) e-books</t>
  </si>
  <si>
    <t>III c) Periodická literatura</t>
  </si>
  <si>
    <t>III d) Netištěné informační materiály</t>
  </si>
  <si>
    <t>KF, ODF, BC</t>
  </si>
  <si>
    <t>BIS</t>
  </si>
  <si>
    <t>Konsorciální</t>
  </si>
  <si>
    <r>
      <t>13.978</t>
    </r>
    <r>
      <rPr>
        <sz val="10"/>
        <rFont val="Arial CE"/>
        <family val="0"/>
      </rPr>
      <t xml:space="preserve"> exemplářů =</t>
    </r>
    <r>
      <rPr>
        <b/>
        <sz val="10"/>
        <rFont val="Arial CE"/>
        <family val="0"/>
      </rPr>
      <t xml:space="preserve"> 10.198</t>
    </r>
    <r>
      <rPr>
        <sz val="10"/>
        <rFont val="Arial CE"/>
        <family val="0"/>
      </rPr>
      <t xml:space="preserve"> titulů</t>
    </r>
  </si>
  <si>
    <t>Návrh výkazu pro ceostátní sběr dat o vysokoškolských knihovnách za rok 2011</t>
  </si>
  <si>
    <t>(čísla v závorkách odkazují na čísla řádků v dosud platném výkaze)</t>
  </si>
  <si>
    <t>Počet organizačních jednotek zajišťujících knihovnicko-informační služby (součet řádků 08…)</t>
  </si>
  <si>
    <t>V tom</t>
  </si>
  <si>
    <t>Ústřední knihovna (ve většině případů odpovídá součtu 0801+0802)</t>
  </si>
  <si>
    <t>Studenti podle matriky</t>
  </si>
  <si>
    <t>Zaměstnanci - fyzický počet</t>
  </si>
  <si>
    <t>Pobočková knihovna</t>
  </si>
  <si>
    <t>II. Knihovní a informační zdroje</t>
  </si>
  <si>
    <t>II. 1 Klasický knihovní fond</t>
  </si>
  <si>
    <t>Počet fyzických jednotek ve fondu celkem (0101)</t>
  </si>
  <si>
    <t>Počet fyzických jednotek přidaných do fondu (přírůstky) (0101)</t>
  </si>
  <si>
    <t>Počet fyzických jednotek vyřazených z fondu (úbytky) (0107)</t>
  </si>
  <si>
    <t>II. 2 Seriálové publikace</t>
  </si>
  <si>
    <t>Počet titulů celkem (0108)</t>
  </si>
  <si>
    <t>Počet exemplářů odebíraných v tištěné formě</t>
  </si>
  <si>
    <t>II. 3 Elektronické knihy</t>
  </si>
  <si>
    <t>II. 4 Elektronické informační zdroje</t>
  </si>
  <si>
    <t>Zpřístupňované (0712)</t>
  </si>
  <si>
    <t>Vytvářené (0710)</t>
  </si>
  <si>
    <t>Bibliografické</t>
  </si>
  <si>
    <t>Plnotextové</t>
  </si>
  <si>
    <t>Ostatní</t>
  </si>
  <si>
    <t>V lokální síti nebo         na samostatných PC</t>
  </si>
  <si>
    <t>Počet zaměstnanců celkem (0501)</t>
  </si>
  <si>
    <t>s VŠ vzděláním (0502)</t>
  </si>
  <si>
    <t>z toho knihovnickým (0503)</t>
  </si>
  <si>
    <t>s VOŠ vzděláním (0504)</t>
  </si>
  <si>
    <t>z toho knihovnickým (0505)</t>
  </si>
  <si>
    <t>se SŠ vzděláním  (0504)</t>
  </si>
  <si>
    <t>V ústřední/hlavní knihovně</t>
  </si>
  <si>
    <t>V pobočkové knihovně</t>
  </si>
  <si>
    <t>Dostupnost hlavních služeb (počet hodin                          v týdnu)</t>
  </si>
  <si>
    <t>II. C2  Přístup k informačním zdrojům</t>
  </si>
  <si>
    <t>Z toho</t>
  </si>
  <si>
    <t>Počet knihovních jednotek ve volně přístupném fondu (0604)</t>
  </si>
  <si>
    <t>s možností WIFI připojení</t>
  </si>
  <si>
    <t>Počet tiskáren pro veřejné použití</t>
  </si>
  <si>
    <t>Počet skenerů pro veřejné použití</t>
  </si>
  <si>
    <t>Počet kopírovacích strojů             pro veřejné použití</t>
  </si>
  <si>
    <t>Počet multifunkčních strojů            pro veřejné použití</t>
  </si>
  <si>
    <t>III Využití služeb</t>
  </si>
  <si>
    <t>Počet registrovaných uživatelů celkem (0201)</t>
  </si>
  <si>
    <t>Počet registrovaných absenčních výpůjček celkem</t>
  </si>
  <si>
    <t>Počet žádostí z jiných knihoven celkem (0305)</t>
  </si>
  <si>
    <t>Meziknihovní výpůjční služba v rámci státu (0304)</t>
  </si>
  <si>
    <t>Počet žádostí do jiných knihoven (0306)</t>
  </si>
  <si>
    <r>
      <t>Meziknihovní výpůjční služba na mezistátní úrovni (0307)</t>
    </r>
    <r>
      <rPr>
        <vertAlign val="superscript"/>
        <sz val="9"/>
        <rFont val="Arial CE"/>
        <family val="0"/>
      </rPr>
      <t>a</t>
    </r>
  </si>
  <si>
    <t>Počet žádostí z jiných knihoven celkem (0308)</t>
  </si>
  <si>
    <t>Počet žádostí do jiných knihoven (0309)</t>
  </si>
  <si>
    <t>a) údaje nebudou srovnatelné s předchozím výkazem, kde se v tomto řádku uváděly počty výpůjček realizovaných prostřednictvím českých center pro mezinárodní meziknihovní výpůjční službu (NK ČR, NTK apod.)</t>
  </si>
  <si>
    <t xml:space="preserve">III. C Návštěvy </t>
  </si>
  <si>
    <t>Počet návštěv uživatelů v prostorách knihovny celkem</t>
  </si>
  <si>
    <r>
      <t xml:space="preserve">V tom podle </t>
    </r>
    <r>
      <rPr>
        <vertAlign val="superscript"/>
        <sz val="12"/>
        <rFont val="Arial CE"/>
        <family val="0"/>
      </rPr>
      <t>b</t>
    </r>
  </si>
  <si>
    <t>A</t>
  </si>
  <si>
    <t>B</t>
  </si>
  <si>
    <t>C</t>
  </si>
  <si>
    <t>D</t>
  </si>
  <si>
    <t xml:space="preserve"> b) metodu výpočtu označte indexem :</t>
  </si>
  <si>
    <t>A = výstup z počítadla turniketu</t>
  </si>
  <si>
    <t>B = elektronické počítadlo</t>
  </si>
  <si>
    <t>C = ruční počítání</t>
  </si>
  <si>
    <t>D = kvalifikovaný odhad</t>
  </si>
  <si>
    <t>III. D Školení a výuka</t>
  </si>
  <si>
    <t>Počet hodin</t>
  </si>
  <si>
    <t>Počet účastníků</t>
  </si>
  <si>
    <t>Školení pro uživatele (0408)</t>
  </si>
  <si>
    <t>Výuka zajišťovaná knihovníky</t>
  </si>
  <si>
    <t>III E Rešerše</t>
  </si>
  <si>
    <t>Počet zpracovaných rešerší (0401)</t>
  </si>
  <si>
    <t>Náklady na akvizici (0602)</t>
  </si>
  <si>
    <t>s přístupem pouze           do sítě instituce</t>
  </si>
  <si>
    <t>s přístupem na internet</t>
  </si>
  <si>
    <r>
      <t>cena</t>
    </r>
    <r>
      <rPr>
        <sz val="12"/>
        <rFont val="Arial CE"/>
        <family val="2"/>
      </rPr>
      <t xml:space="preserve"> za dokumenty získané nákupem, které prošly akvizicí KUP + náklady                 na výměnu +</t>
    </r>
    <r>
      <rPr>
        <b/>
        <sz val="12"/>
        <rFont val="Arial CE"/>
        <family val="0"/>
      </rPr>
      <t xml:space="preserve"> granty</t>
    </r>
  </si>
  <si>
    <t>GRANTY</t>
  </si>
  <si>
    <t>TIŠTĚNÉ MATERIÁLY</t>
  </si>
  <si>
    <t>PC -                 v knihovně celkem</t>
  </si>
  <si>
    <t>I c)  výpočetní technika</t>
  </si>
  <si>
    <t>Ano</t>
  </si>
  <si>
    <t>Ne</t>
  </si>
  <si>
    <t>I c) Výpočetní technika</t>
  </si>
  <si>
    <t>neregistruje se</t>
  </si>
  <si>
    <t>EIZ?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</si>
</sst>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#,##0.00\ &quot;Kč&quot;"/>
    <numFmt numFmtId="167" formatCode="0.0%"/>
    <numFmt numFmtId="168" formatCode="0.0000%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#,##0.0"/>
  </numFmts>
  <fonts count="8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12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6"/>
      <name val="Arial CE"/>
      <family val="2"/>
    </font>
    <font>
      <b/>
      <sz val="16"/>
      <name val="Arial CE"/>
      <family val="2"/>
    </font>
    <font>
      <b/>
      <sz val="9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sz val="7.5"/>
      <name val="Arial CE"/>
      <family val="2"/>
    </font>
    <font>
      <b/>
      <sz val="11"/>
      <name val="Arial CE"/>
      <family val="2"/>
    </font>
    <font>
      <b/>
      <sz val="10"/>
      <name val="Arial"/>
      <family val="2"/>
    </font>
    <font>
      <i/>
      <sz val="10"/>
      <name val="Arial"/>
      <family val="2"/>
    </font>
    <font>
      <sz val="5"/>
      <name val="Arial CE"/>
      <family val="2"/>
    </font>
    <font>
      <sz val="10"/>
      <color indexed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6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0"/>
    </font>
    <font>
      <b/>
      <sz val="8"/>
      <name val="Arial CE"/>
      <family val="2"/>
    </font>
    <font>
      <b/>
      <i/>
      <sz val="12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i/>
      <sz val="8"/>
      <name val="Arial CE"/>
      <family val="0"/>
    </font>
    <font>
      <b/>
      <sz val="14"/>
      <color indexed="12"/>
      <name val="Arial CE"/>
      <family val="0"/>
    </font>
    <font>
      <sz val="12"/>
      <color indexed="12"/>
      <name val="Arial CE"/>
      <family val="0"/>
    </font>
    <font>
      <sz val="14"/>
      <color indexed="10"/>
      <name val="Arial CE"/>
      <family val="2"/>
    </font>
    <font>
      <vertAlign val="superscript"/>
      <sz val="10"/>
      <name val="Arial CE"/>
      <family val="0"/>
    </font>
    <font>
      <b/>
      <sz val="10"/>
      <color indexed="10"/>
      <name val="Arial CE"/>
      <family val="0"/>
    </font>
    <font>
      <vertAlign val="superscript"/>
      <sz val="12"/>
      <name val="Arial CE"/>
      <family val="0"/>
    </font>
    <font>
      <sz val="11"/>
      <name val="Arial CE"/>
      <family val="0"/>
    </font>
    <font>
      <i/>
      <sz val="11"/>
      <name val="Arial CE"/>
      <family val="0"/>
    </font>
    <font>
      <vertAlign val="superscript"/>
      <sz val="9"/>
      <name val="Arial CE"/>
      <family val="0"/>
    </font>
    <font>
      <sz val="11"/>
      <color indexed="10"/>
      <name val="Arial CE"/>
      <family val="0"/>
    </font>
    <font>
      <sz val="12"/>
      <color indexed="10"/>
      <name val="Arial CE"/>
      <family val="0"/>
    </font>
    <font>
      <i/>
      <sz val="9"/>
      <color indexed="10"/>
      <name val="Arial CE"/>
      <family val="0"/>
    </font>
    <font>
      <i/>
      <sz val="10"/>
      <color indexed="17"/>
      <name val="Arial CE"/>
      <family val="0"/>
    </font>
    <font>
      <b/>
      <i/>
      <sz val="10"/>
      <color indexed="17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ck"/>
      <top>
        <color indexed="63"/>
      </top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ck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 style="thick"/>
      <bottom style="thick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 style="medium"/>
      <bottom style="thick"/>
    </border>
    <border>
      <left style="thick"/>
      <right style="thick"/>
      <top style="medium"/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 style="thick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ck"/>
    </border>
    <border>
      <left style="thick"/>
      <right style="medium"/>
      <top style="thick"/>
      <bottom style="medium"/>
    </border>
    <border>
      <left style="medium"/>
      <right style="thick"/>
      <top style="medium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 style="thick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n"/>
      <top style="thick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 style="thin"/>
      <top style="medium"/>
      <bottom style="thick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medium"/>
      <bottom style="medium"/>
    </border>
    <border>
      <left style="thick"/>
      <right style="medium"/>
      <top style="medium"/>
      <bottom style="thick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medium"/>
      <bottom style="thick"/>
    </border>
  </borders>
  <cellStyleXfs count="63">
    <xf numFmtId="0" fontId="0" fillId="0" borderId="0" applyFill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7" fillId="20" borderId="0" applyNumberFormat="0" applyBorder="0" applyAlignment="0" applyProtection="0"/>
    <xf numFmtId="0" fontId="6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4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75" fillId="24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25" borderId="8" applyNumberFormat="0" applyAlignment="0" applyProtection="0"/>
    <xf numFmtId="0" fontId="78" fillId="26" borderId="8" applyNumberFormat="0" applyAlignment="0" applyProtection="0"/>
    <xf numFmtId="0" fontId="79" fillId="26" borderId="9" applyNumberFormat="0" applyAlignment="0" applyProtection="0"/>
    <xf numFmtId="0" fontId="80" fillId="0" borderId="0" applyNumberFormat="0" applyFill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</cellStyleXfs>
  <cellXfs count="84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Continuous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7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10" fillId="33" borderId="0" xfId="0" applyFont="1" applyFill="1" applyBorder="1" applyAlignment="1">
      <alignment vertical="justify"/>
    </xf>
    <xf numFmtId="0" fontId="1" fillId="33" borderId="1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0" xfId="0" applyFill="1" applyAlignment="1">
      <alignment horizontal="justify" vertical="center"/>
    </xf>
    <xf numFmtId="0" fontId="1" fillId="0" borderId="10" xfId="0" applyFont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11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13" fillId="0" borderId="10" xfId="0" applyFont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 horizontal="centerContinuous" vertical="center"/>
    </xf>
    <xf numFmtId="0" fontId="7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11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 wrapText="1"/>
    </xf>
    <xf numFmtId="0" fontId="13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 wrapText="1"/>
    </xf>
    <xf numFmtId="0" fontId="7" fillId="33" borderId="0" xfId="0" applyFont="1" applyFill="1" applyBorder="1" applyAlignment="1">
      <alignment wrapText="1"/>
    </xf>
    <xf numFmtId="0" fontId="13" fillId="33" borderId="16" xfId="0" applyFont="1" applyFill="1" applyBorder="1" applyAlignment="1">
      <alignment horizontal="center" vertical="center" wrapText="1"/>
    </xf>
    <xf numFmtId="49" fontId="0" fillId="33" borderId="0" xfId="0" applyNumberFormat="1" applyFill="1" applyAlignment="1">
      <alignment/>
    </xf>
    <xf numFmtId="0" fontId="0" fillId="33" borderId="11" xfId="0" applyFill="1" applyBorder="1" applyAlignment="1">
      <alignment/>
    </xf>
    <xf numFmtId="0" fontId="0" fillId="33" borderId="17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0" fontId="7" fillId="33" borderId="0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left"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25" fillId="33" borderId="0" xfId="0" applyFont="1" applyFill="1" applyAlignment="1">
      <alignment/>
    </xf>
    <xf numFmtId="0" fontId="4" fillId="33" borderId="0" xfId="0" applyFont="1" applyFill="1" applyBorder="1" applyAlignment="1">
      <alignment horizontal="left" indent="2"/>
    </xf>
    <xf numFmtId="49" fontId="4" fillId="33" borderId="0" xfId="0" applyNumberFormat="1" applyFont="1" applyFill="1" applyBorder="1" applyAlignment="1">
      <alignment horizontal="left" indent="2"/>
    </xf>
    <xf numFmtId="0" fontId="27" fillId="33" borderId="0" xfId="0" applyFont="1" applyFill="1" applyBorder="1" applyAlignment="1">
      <alignment horizontal="left" indent="2"/>
    </xf>
    <xf numFmtId="3" fontId="0" fillId="33" borderId="19" xfId="0" applyNumberFormat="1" applyFont="1" applyFill="1" applyBorder="1" applyAlignment="1">
      <alignment horizontal="left"/>
    </xf>
    <xf numFmtId="3" fontId="2" fillId="33" borderId="0" xfId="0" applyNumberFormat="1" applyFont="1" applyFill="1" applyBorder="1" applyAlignment="1">
      <alignment horizontal="left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 horizontal="right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 horizontal="left" vertical="center"/>
    </xf>
    <xf numFmtId="4" fontId="8" fillId="33" borderId="0" xfId="0" applyNumberFormat="1" applyFont="1" applyFill="1" applyAlignment="1" applyProtection="1">
      <alignment/>
      <protection locked="0"/>
    </xf>
    <xf numFmtId="4" fontId="8" fillId="33" borderId="0" xfId="0" applyNumberFormat="1" applyFont="1" applyFill="1" applyAlignment="1" applyProtection="1">
      <alignment horizontal="left"/>
      <protection locked="0"/>
    </xf>
    <xf numFmtId="4" fontId="8" fillId="33" borderId="0" xfId="0" applyNumberFormat="1" applyFont="1" applyFill="1" applyAlignment="1" applyProtection="1">
      <alignment horizontal="center"/>
      <protection locked="0"/>
    </xf>
    <xf numFmtId="4" fontId="1" fillId="33" borderId="0" xfId="0" applyNumberFormat="1" applyFont="1" applyFill="1" applyAlignment="1" applyProtection="1">
      <alignment horizontal="center"/>
      <protection locked="0"/>
    </xf>
    <xf numFmtId="4" fontId="1" fillId="33" borderId="0" xfId="0" applyNumberFormat="1" applyFont="1" applyFill="1" applyAlignment="1" applyProtection="1">
      <alignment horizontal="left"/>
      <protection locked="0"/>
    </xf>
    <xf numFmtId="4" fontId="0" fillId="33" borderId="0" xfId="0" applyNumberFormat="1" applyFill="1" applyAlignment="1" applyProtection="1">
      <alignment horizontal="left"/>
      <protection locked="0"/>
    </xf>
    <xf numFmtId="4" fontId="0" fillId="33" borderId="0" xfId="0" applyNumberFormat="1" applyFill="1" applyAlignment="1" applyProtection="1">
      <alignment horizontal="center"/>
      <protection locked="0"/>
    </xf>
    <xf numFmtId="4" fontId="0" fillId="33" borderId="0" xfId="0" applyNumberFormat="1" applyFill="1" applyAlignment="1" applyProtection="1">
      <alignment horizontal="centerContinuous"/>
      <protection locked="0"/>
    </xf>
    <xf numFmtId="4" fontId="0" fillId="33" borderId="0" xfId="0" applyNumberFormat="1" applyFill="1" applyAlignment="1" applyProtection="1">
      <alignment/>
      <protection locked="0"/>
    </xf>
    <xf numFmtId="4" fontId="7" fillId="33" borderId="0" xfId="0" applyNumberFormat="1" applyFont="1" applyFill="1" applyAlignment="1" applyProtection="1">
      <alignment horizontal="left"/>
      <protection locked="0"/>
    </xf>
    <xf numFmtId="4" fontId="4" fillId="33" borderId="0" xfId="0" applyNumberFormat="1" applyFont="1" applyFill="1" applyAlignment="1" applyProtection="1">
      <alignment horizontal="left"/>
      <protection locked="0"/>
    </xf>
    <xf numFmtId="4" fontId="0" fillId="33" borderId="0" xfId="0" applyNumberFormat="1" applyFont="1" applyFill="1" applyAlignment="1" applyProtection="1">
      <alignment horizontal="left"/>
      <protection locked="0"/>
    </xf>
    <xf numFmtId="4" fontId="6" fillId="33" borderId="0" xfId="0" applyNumberFormat="1" applyFont="1" applyFill="1" applyAlignment="1" applyProtection="1">
      <alignment/>
      <protection locked="0"/>
    </xf>
    <xf numFmtId="4" fontId="6" fillId="33" borderId="15" xfId="0" applyNumberFormat="1" applyFont="1" applyFill="1" applyBorder="1" applyAlignment="1" applyProtection="1">
      <alignment horizontal="center"/>
      <protection locked="0"/>
    </xf>
    <xf numFmtId="4" fontId="6" fillId="33" borderId="20" xfId="0" applyNumberFormat="1" applyFont="1" applyFill="1" applyBorder="1" applyAlignment="1" applyProtection="1">
      <alignment horizontal="center"/>
      <protection locked="0"/>
    </xf>
    <xf numFmtId="4" fontId="6" fillId="33" borderId="21" xfId="0" applyNumberFormat="1" applyFont="1" applyFill="1" applyBorder="1" applyAlignment="1" applyProtection="1">
      <alignment horizontal="center"/>
      <protection locked="0"/>
    </xf>
    <xf numFmtId="4" fontId="0" fillId="33" borderId="11" xfId="0" applyNumberFormat="1" applyFill="1" applyBorder="1" applyAlignment="1" applyProtection="1">
      <alignment/>
      <protection locked="0"/>
    </xf>
    <xf numFmtId="4" fontId="6" fillId="33" borderId="0" xfId="0" applyNumberFormat="1" applyFont="1" applyFill="1" applyAlignment="1" applyProtection="1">
      <alignment horizontal="right"/>
      <protection locked="0"/>
    </xf>
    <xf numFmtId="4" fontId="0" fillId="33" borderId="18" xfId="0" applyNumberFormat="1" applyFill="1" applyBorder="1" applyAlignment="1" applyProtection="1">
      <alignment/>
      <protection locked="0"/>
    </xf>
    <xf numFmtId="4" fontId="1" fillId="33" borderId="0" xfId="0" applyNumberFormat="1" applyFont="1" applyFill="1" applyAlignment="1" applyProtection="1">
      <alignment/>
      <protection locked="0"/>
    </xf>
    <xf numFmtId="4" fontId="1" fillId="33" borderId="0" xfId="0" applyNumberFormat="1" applyFont="1" applyFill="1" applyAlignment="1" applyProtection="1">
      <alignment/>
      <protection locked="0"/>
    </xf>
    <xf numFmtId="4" fontId="0" fillId="33" borderId="0" xfId="0" applyNumberFormat="1" applyFill="1" applyBorder="1" applyAlignment="1" applyProtection="1">
      <alignment/>
      <protection locked="0"/>
    </xf>
    <xf numFmtId="4" fontId="0" fillId="33" borderId="0" xfId="0" applyNumberFormat="1" applyFill="1" applyBorder="1" applyAlignment="1" applyProtection="1">
      <alignment horizontal="center"/>
      <protection locked="0"/>
    </xf>
    <xf numFmtId="4" fontId="0" fillId="33" borderId="22" xfId="0" applyNumberFormat="1" applyFill="1" applyBorder="1" applyAlignment="1" applyProtection="1">
      <alignment horizontal="center"/>
      <protection locked="0"/>
    </xf>
    <xf numFmtId="4" fontId="0" fillId="33" borderId="22" xfId="0" applyNumberFormat="1" applyFill="1" applyBorder="1" applyAlignment="1" applyProtection="1">
      <alignment/>
      <protection locked="0"/>
    </xf>
    <xf numFmtId="4" fontId="0" fillId="33" borderId="0" xfId="0" applyNumberFormat="1" applyFill="1" applyBorder="1" applyAlignment="1" applyProtection="1">
      <alignment vertical="center"/>
      <protection locked="0"/>
    </xf>
    <xf numFmtId="4" fontId="6" fillId="33" borderId="0" xfId="0" applyNumberFormat="1" applyFont="1" applyFill="1" applyBorder="1" applyAlignment="1" applyProtection="1">
      <alignment/>
      <protection locked="0"/>
    </xf>
    <xf numFmtId="4" fontId="6" fillId="33" borderId="0" xfId="0" applyNumberFormat="1" applyFont="1" applyFill="1" applyAlignment="1" applyProtection="1">
      <alignment horizontal="center"/>
      <protection locked="0"/>
    </xf>
    <xf numFmtId="4" fontId="7" fillId="33" borderId="0" xfId="0" applyNumberFormat="1" applyFont="1" applyFill="1" applyBorder="1" applyAlignment="1" applyProtection="1">
      <alignment horizontal="left"/>
      <protection locked="0"/>
    </xf>
    <xf numFmtId="4" fontId="1" fillId="33" borderId="0" xfId="0" applyNumberFormat="1" applyFont="1" applyFill="1" applyBorder="1" applyAlignment="1" applyProtection="1">
      <alignment horizontal="left"/>
      <protection locked="0"/>
    </xf>
    <xf numFmtId="4" fontId="26" fillId="33" borderId="0" xfId="0" applyNumberFormat="1" applyFont="1" applyFill="1" applyAlignment="1" applyProtection="1">
      <alignment horizontal="left"/>
      <protection locked="0"/>
    </xf>
    <xf numFmtId="4" fontId="26" fillId="33" borderId="0" xfId="0" applyNumberFormat="1" applyFont="1" applyFill="1" applyAlignment="1" applyProtection="1">
      <alignment/>
      <protection locked="0"/>
    </xf>
    <xf numFmtId="4" fontId="6" fillId="33" borderId="0" xfId="0" applyNumberFormat="1" applyFont="1" applyFill="1" applyBorder="1" applyAlignment="1" applyProtection="1">
      <alignment horizontal="center"/>
      <protection locked="0"/>
    </xf>
    <xf numFmtId="4" fontId="6" fillId="33" borderId="23" xfId="0" applyNumberFormat="1" applyFont="1" applyFill="1" applyBorder="1" applyAlignment="1" applyProtection="1">
      <alignment horizontal="justify" vertical="center"/>
      <protection locked="0"/>
    </xf>
    <xf numFmtId="4" fontId="6" fillId="33" borderId="24" xfId="0" applyNumberFormat="1" applyFont="1" applyFill="1" applyBorder="1" applyAlignment="1" applyProtection="1">
      <alignment horizontal="center" vertical="center"/>
      <protection locked="0"/>
    </xf>
    <xf numFmtId="4" fontId="0" fillId="33" borderId="15" xfId="0" applyNumberFormat="1" applyFill="1" applyBorder="1" applyAlignment="1" applyProtection="1">
      <alignment horizontal="centerContinuous"/>
      <protection locked="0"/>
    </xf>
    <xf numFmtId="4" fontId="0" fillId="33" borderId="25" xfId="0" applyNumberFormat="1" applyFill="1" applyBorder="1" applyAlignment="1" applyProtection="1">
      <alignment/>
      <protection locked="0"/>
    </xf>
    <xf numFmtId="4" fontId="12" fillId="33" borderId="10" xfId="0" applyNumberFormat="1" applyFont="1" applyFill="1" applyBorder="1" applyAlignment="1" applyProtection="1">
      <alignment/>
      <protection locked="0"/>
    </xf>
    <xf numFmtId="4" fontId="18" fillId="33" borderId="0" xfId="0" applyNumberFormat="1" applyFont="1" applyFill="1" applyAlignment="1" applyProtection="1">
      <alignment horizontal="justify" vertical="top" wrapText="1"/>
      <protection locked="0"/>
    </xf>
    <xf numFmtId="4" fontId="17" fillId="33" borderId="0" xfId="0" applyNumberFormat="1" applyFont="1" applyFill="1" applyAlignment="1" applyProtection="1">
      <alignment horizontal="justify" vertical="top" wrapText="1"/>
      <protection locked="0"/>
    </xf>
    <xf numFmtId="4" fontId="17" fillId="33" borderId="0" xfId="0" applyNumberFormat="1" applyFont="1" applyFill="1" applyBorder="1" applyAlignment="1" applyProtection="1">
      <alignment horizontal="justify" vertical="top" wrapText="1"/>
      <protection locked="0"/>
    </xf>
    <xf numFmtId="3" fontId="8" fillId="33" borderId="0" xfId="0" applyNumberFormat="1" applyFont="1" applyFill="1" applyAlignment="1" applyProtection="1">
      <alignment horizontal="left"/>
      <protection locked="0"/>
    </xf>
    <xf numFmtId="3" fontId="8" fillId="33" borderId="0" xfId="0" applyNumberFormat="1" applyFont="1" applyFill="1" applyAlignment="1" applyProtection="1">
      <alignment/>
      <protection locked="0"/>
    </xf>
    <xf numFmtId="3" fontId="9" fillId="33" borderId="0" xfId="0" applyNumberFormat="1" applyFont="1" applyFill="1" applyAlignment="1" applyProtection="1">
      <alignment/>
      <protection locked="0"/>
    </xf>
    <xf numFmtId="3" fontId="0" fillId="33" borderId="0" xfId="0" applyNumberFormat="1" applyFill="1" applyAlignment="1" applyProtection="1">
      <alignment/>
      <protection locked="0"/>
    </xf>
    <xf numFmtId="3" fontId="0" fillId="34" borderId="0" xfId="0" applyNumberFormat="1" applyFill="1" applyBorder="1" applyAlignment="1" applyProtection="1">
      <alignment/>
      <protection locked="0"/>
    </xf>
    <xf numFmtId="3" fontId="1" fillId="33" borderId="0" xfId="0" applyNumberFormat="1" applyFont="1" applyFill="1" applyAlignment="1" applyProtection="1">
      <alignment horizontal="left"/>
      <protection locked="0"/>
    </xf>
    <xf numFmtId="3" fontId="0" fillId="33" borderId="0" xfId="0" applyNumberFormat="1" applyFill="1" applyBorder="1" applyAlignment="1" applyProtection="1">
      <alignment/>
      <protection locked="0"/>
    </xf>
    <xf numFmtId="3" fontId="19" fillId="33" borderId="26" xfId="0" applyNumberFormat="1" applyFont="1" applyFill="1" applyBorder="1" applyAlignment="1" applyProtection="1">
      <alignment horizontal="center" vertical="center" wrapText="1"/>
      <protection locked="0"/>
    </xf>
    <xf numFmtId="3" fontId="0" fillId="33" borderId="13" xfId="0" applyNumberFormat="1" applyFill="1" applyBorder="1" applyAlignment="1" applyProtection="1">
      <alignment horizontal="left"/>
      <protection locked="0"/>
    </xf>
    <xf numFmtId="3" fontId="0" fillId="33" borderId="11" xfId="0" applyNumberFormat="1" applyFill="1" applyBorder="1" applyAlignment="1" applyProtection="1">
      <alignment horizontal="left"/>
      <protection locked="0"/>
    </xf>
    <xf numFmtId="3" fontId="0" fillId="33" borderId="12" xfId="0" applyNumberFormat="1" applyFill="1" applyBorder="1" applyAlignment="1" applyProtection="1">
      <alignment horizontal="left"/>
      <protection locked="0"/>
    </xf>
    <xf numFmtId="4" fontId="0" fillId="34" borderId="0" xfId="0" applyNumberFormat="1" applyFill="1" applyBorder="1" applyAlignment="1" applyProtection="1">
      <alignment/>
      <protection locked="0"/>
    </xf>
    <xf numFmtId="3" fontId="1" fillId="33" borderId="10" xfId="0" applyNumberFormat="1" applyFont="1" applyFill="1" applyBorder="1" applyAlignment="1" applyProtection="1">
      <alignment horizontal="left"/>
      <protection locked="0"/>
    </xf>
    <xf numFmtId="3" fontId="1" fillId="33" borderId="0" xfId="0" applyNumberFormat="1" applyFont="1" applyFill="1" applyBorder="1" applyAlignment="1" applyProtection="1">
      <alignment horizontal="left"/>
      <protection locked="0"/>
    </xf>
    <xf numFmtId="3" fontId="1" fillId="33" borderId="0" xfId="0" applyNumberFormat="1" applyFont="1" applyFill="1" applyBorder="1" applyAlignment="1" applyProtection="1">
      <alignment/>
      <protection locked="0"/>
    </xf>
    <xf numFmtId="3" fontId="0" fillId="33" borderId="0" xfId="0" applyNumberFormat="1" applyFont="1" applyFill="1" applyBorder="1" applyAlignment="1" applyProtection="1">
      <alignment horizontal="left"/>
      <protection locked="0"/>
    </xf>
    <xf numFmtId="3" fontId="0" fillId="34" borderId="0" xfId="0" applyNumberFormat="1" applyFill="1" applyBorder="1" applyAlignment="1" applyProtection="1">
      <alignment horizontal="centerContinuous" vertical="center"/>
      <protection locked="0"/>
    </xf>
    <xf numFmtId="3" fontId="5" fillId="34" borderId="0" xfId="0" applyNumberFormat="1" applyFont="1" applyFill="1" applyBorder="1" applyAlignment="1" applyProtection="1">
      <alignment horizontal="centerContinuous" vertical="center"/>
      <protection locked="0"/>
    </xf>
    <xf numFmtId="3" fontId="10" fillId="33" borderId="0" xfId="0" applyNumberFormat="1" applyFont="1" applyFill="1" applyBorder="1" applyAlignment="1" applyProtection="1">
      <alignment horizontal="center" vertical="center" wrapText="1"/>
      <protection locked="0"/>
    </xf>
    <xf numFmtId="3" fontId="1" fillId="33" borderId="0" xfId="0" applyNumberFormat="1" applyFont="1" applyFill="1" applyAlignment="1" applyProtection="1">
      <alignment/>
      <protection locked="0"/>
    </xf>
    <xf numFmtId="3" fontId="0" fillId="34" borderId="13" xfId="0" applyNumberFormat="1" applyFill="1" applyBorder="1" applyAlignment="1" applyProtection="1">
      <alignment/>
      <protection locked="0"/>
    </xf>
    <xf numFmtId="3" fontId="13" fillId="33" borderId="26" xfId="0" applyNumberFormat="1" applyFont="1" applyFill="1" applyBorder="1" applyAlignment="1" applyProtection="1">
      <alignment horizontal="center" vertical="center" wrapText="1"/>
      <protection locked="0"/>
    </xf>
    <xf numFmtId="3" fontId="13" fillId="33" borderId="27" xfId="0" applyNumberFormat="1" applyFont="1" applyFill="1" applyBorder="1" applyAlignment="1" applyProtection="1">
      <alignment horizontal="center" vertical="center" wrapText="1"/>
      <protection locked="0"/>
    </xf>
    <xf numFmtId="3" fontId="0" fillId="33" borderId="28" xfId="0" applyNumberFormat="1" applyFill="1" applyBorder="1" applyAlignment="1" applyProtection="1">
      <alignment horizontal="center"/>
      <protection locked="0"/>
    </xf>
    <xf numFmtId="3" fontId="6" fillId="33" borderId="29" xfId="0" applyNumberFormat="1" applyFont="1" applyFill="1" applyBorder="1" applyAlignment="1" applyProtection="1">
      <alignment horizontal="center"/>
      <protection locked="0"/>
    </xf>
    <xf numFmtId="3" fontId="0" fillId="34" borderId="11" xfId="0" applyNumberFormat="1" applyFill="1" applyBorder="1" applyAlignment="1" applyProtection="1">
      <alignment/>
      <protection locked="0"/>
    </xf>
    <xf numFmtId="3" fontId="0" fillId="33" borderId="30" xfId="0" applyNumberFormat="1" applyFill="1" applyBorder="1" applyAlignment="1" applyProtection="1">
      <alignment horizontal="center"/>
      <protection locked="0"/>
    </xf>
    <xf numFmtId="3" fontId="6" fillId="33" borderId="31" xfId="0" applyNumberFormat="1" applyFont="1" applyFill="1" applyBorder="1" applyAlignment="1" applyProtection="1">
      <alignment horizontal="center"/>
      <protection locked="0"/>
    </xf>
    <xf numFmtId="3" fontId="0" fillId="34" borderId="12" xfId="0" applyNumberFormat="1" applyFill="1" applyBorder="1" applyAlignment="1" applyProtection="1">
      <alignment/>
      <protection locked="0"/>
    </xf>
    <xf numFmtId="3" fontId="0" fillId="33" borderId="32" xfId="0" applyNumberFormat="1" applyFill="1" applyBorder="1" applyAlignment="1" applyProtection="1">
      <alignment horizontal="center"/>
      <protection locked="0"/>
    </xf>
    <xf numFmtId="3" fontId="1" fillId="34" borderId="10" xfId="0" applyNumberFormat="1" applyFont="1" applyFill="1" applyBorder="1" applyAlignment="1" applyProtection="1">
      <alignment/>
      <protection locked="0"/>
    </xf>
    <xf numFmtId="3" fontId="1" fillId="34" borderId="0" xfId="0" applyNumberFormat="1" applyFont="1" applyFill="1" applyBorder="1" applyAlignment="1" applyProtection="1">
      <alignment/>
      <protection locked="0"/>
    </xf>
    <xf numFmtId="3" fontId="7" fillId="34" borderId="0" xfId="0" applyNumberFormat="1" applyFont="1" applyFill="1" applyBorder="1" applyAlignment="1" applyProtection="1">
      <alignment/>
      <protection locked="0"/>
    </xf>
    <xf numFmtId="3" fontId="1" fillId="34" borderId="0" xfId="0" applyNumberFormat="1" applyFont="1" applyFill="1" applyBorder="1" applyAlignment="1" applyProtection="1">
      <alignment horizontal="centerContinuous"/>
      <protection locked="0"/>
    </xf>
    <xf numFmtId="3" fontId="1" fillId="34" borderId="10" xfId="0" applyNumberFormat="1" applyFont="1" applyFill="1" applyBorder="1" applyAlignment="1" applyProtection="1">
      <alignment/>
      <protection locked="0"/>
    </xf>
    <xf numFmtId="4" fontId="1" fillId="34" borderId="0" xfId="0" applyNumberFormat="1" applyFont="1" applyFill="1" applyBorder="1" applyAlignment="1" applyProtection="1">
      <alignment/>
      <protection locked="0"/>
    </xf>
    <xf numFmtId="3" fontId="7" fillId="33" borderId="0" xfId="0" applyNumberFormat="1" applyFont="1" applyFill="1" applyAlignment="1" applyProtection="1">
      <alignment/>
      <protection locked="0"/>
    </xf>
    <xf numFmtId="3" fontId="4" fillId="33" borderId="0" xfId="0" applyNumberFormat="1" applyFont="1" applyFill="1" applyAlignment="1" applyProtection="1">
      <alignment/>
      <protection locked="0"/>
    </xf>
    <xf numFmtId="4" fontId="7" fillId="34" borderId="0" xfId="0" applyNumberFormat="1" applyFont="1" applyFill="1" applyBorder="1" applyAlignment="1" applyProtection="1">
      <alignment horizontal="left"/>
      <protection locked="0"/>
    </xf>
    <xf numFmtId="3" fontId="7" fillId="34" borderId="0" xfId="0" applyNumberFormat="1" applyFont="1" applyFill="1" applyBorder="1" applyAlignment="1" applyProtection="1">
      <alignment horizontal="left"/>
      <protection locked="0"/>
    </xf>
    <xf numFmtId="3" fontId="1" fillId="33" borderId="15" xfId="0" applyNumberFormat="1" applyFont="1" applyFill="1" applyBorder="1" applyAlignment="1" applyProtection="1">
      <alignment horizontal="right"/>
      <protection/>
    </xf>
    <xf numFmtId="2" fontId="0" fillId="34" borderId="11" xfId="0" applyNumberFormat="1" applyFill="1" applyBorder="1" applyAlignment="1" applyProtection="1">
      <alignment/>
      <protection/>
    </xf>
    <xf numFmtId="2" fontId="1" fillId="34" borderId="10" xfId="0" applyNumberFormat="1" applyFont="1" applyFill="1" applyBorder="1" applyAlignment="1" applyProtection="1">
      <alignment/>
      <protection/>
    </xf>
    <xf numFmtId="0" fontId="28" fillId="0" borderId="33" xfId="0" applyFont="1" applyBorder="1" applyAlignment="1">
      <alignment wrapText="1"/>
    </xf>
    <xf numFmtId="0" fontId="29" fillId="0" borderId="34" xfId="0" applyFont="1" applyBorder="1" applyAlignment="1">
      <alignment horizontal="center" vertical="top" wrapText="1"/>
    </xf>
    <xf numFmtId="0" fontId="30" fillId="0" borderId="35" xfId="0" applyFont="1" applyBorder="1" applyAlignment="1">
      <alignment horizontal="center" vertical="top" wrapText="1"/>
    </xf>
    <xf numFmtId="0" fontId="30" fillId="0" borderId="36" xfId="0" applyFont="1" applyBorder="1" applyAlignment="1">
      <alignment horizontal="center" vertical="top" wrapText="1"/>
    </xf>
    <xf numFmtId="0" fontId="29" fillId="0" borderId="37" xfId="0" applyFont="1" applyBorder="1" applyAlignment="1">
      <alignment horizontal="center" vertical="top" wrapText="1"/>
    </xf>
    <xf numFmtId="0" fontId="29" fillId="0" borderId="38" xfId="0" applyFont="1" applyBorder="1" applyAlignment="1">
      <alignment horizontal="center" vertical="top" wrapText="1"/>
    </xf>
    <xf numFmtId="0" fontId="30" fillId="0" borderId="39" xfId="0" applyFont="1" applyBorder="1" applyAlignment="1">
      <alignment horizontal="center" vertical="center" wrapText="1"/>
    </xf>
    <xf numFmtId="0" fontId="30" fillId="0" borderId="40" xfId="0" applyFont="1" applyBorder="1" applyAlignment="1">
      <alignment vertical="top" wrapText="1"/>
    </xf>
    <xf numFmtId="0" fontId="30" fillId="0" borderId="41" xfId="0" applyFont="1" applyBorder="1" applyAlignment="1">
      <alignment horizontal="center" vertical="center" wrapText="1"/>
    </xf>
    <xf numFmtId="0" fontId="30" fillId="0" borderId="42" xfId="0" applyFont="1" applyBorder="1" applyAlignment="1">
      <alignment horizontal="center" vertical="center" wrapText="1"/>
    </xf>
    <xf numFmtId="0" fontId="28" fillId="0" borderId="42" xfId="0" applyFont="1" applyBorder="1" applyAlignment="1">
      <alignment horizontal="center" vertical="center" wrapText="1"/>
    </xf>
    <xf numFmtId="0" fontId="30" fillId="0" borderId="43" xfId="0" applyFont="1" applyBorder="1" applyAlignment="1">
      <alignment horizontal="center" vertical="center" wrapText="1"/>
    </xf>
    <xf numFmtId="0" fontId="31" fillId="0" borderId="43" xfId="0" applyFont="1" applyBorder="1" applyAlignment="1">
      <alignment horizontal="center" vertical="center" wrapText="1"/>
    </xf>
    <xf numFmtId="0" fontId="31" fillId="0" borderId="42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 wrapText="1"/>
    </xf>
    <xf numFmtId="0" fontId="29" fillId="0" borderId="44" xfId="0" applyFont="1" applyBorder="1" applyAlignment="1">
      <alignment horizontal="center" vertical="top" wrapText="1"/>
    </xf>
    <xf numFmtId="0" fontId="30" fillId="0" borderId="44" xfId="0" applyFont="1" applyBorder="1" applyAlignment="1">
      <alignment horizontal="center" vertical="top" wrapText="1"/>
    </xf>
    <xf numFmtId="0" fontId="29" fillId="0" borderId="43" xfId="0" applyFont="1" applyBorder="1" applyAlignment="1">
      <alignment horizontal="center" vertical="top" wrapText="1"/>
    </xf>
    <xf numFmtId="0" fontId="30" fillId="0" borderId="45" xfId="0" applyFont="1" applyBorder="1" applyAlignment="1">
      <alignment horizontal="center" vertical="center" wrapText="1"/>
    </xf>
    <xf numFmtId="0" fontId="28" fillId="0" borderId="0" xfId="0" applyFont="1" applyAlignment="1">
      <alignment vertical="top" wrapText="1"/>
    </xf>
    <xf numFmtId="0" fontId="29" fillId="0" borderId="46" xfId="0" applyFont="1" applyBorder="1" applyAlignment="1">
      <alignment horizontal="center" vertical="top" wrapText="1"/>
    </xf>
    <xf numFmtId="0" fontId="30" fillId="0" borderId="47" xfId="0" applyFont="1" applyBorder="1" applyAlignment="1">
      <alignment horizontal="center" vertical="center" wrapText="1"/>
    </xf>
    <xf numFmtId="0" fontId="30" fillId="0" borderId="48" xfId="0" applyFont="1" applyBorder="1" applyAlignment="1">
      <alignment horizontal="left" vertical="center" wrapText="1"/>
    </xf>
    <xf numFmtId="0" fontId="30" fillId="0" borderId="34" xfId="0" applyFont="1" applyBorder="1" applyAlignment="1">
      <alignment horizontal="center" vertical="center" wrapText="1"/>
    </xf>
    <xf numFmtId="0" fontId="30" fillId="0" borderId="37" xfId="0" applyFont="1" applyBorder="1" applyAlignment="1">
      <alignment horizontal="center" vertical="center" wrapText="1"/>
    </xf>
    <xf numFmtId="0" fontId="28" fillId="0" borderId="49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top" wrapText="1"/>
    </xf>
    <xf numFmtId="0" fontId="30" fillId="0" borderId="0" xfId="0" applyFont="1" applyBorder="1" applyAlignment="1">
      <alignment vertical="top" wrapText="1"/>
    </xf>
    <xf numFmtId="0" fontId="28" fillId="0" borderId="0" xfId="0" applyFont="1" applyBorder="1" applyAlignment="1">
      <alignment horizontal="right" vertical="top" wrapText="1"/>
    </xf>
    <xf numFmtId="0" fontId="30" fillId="0" borderId="44" xfId="0" applyFont="1" applyBorder="1" applyAlignment="1">
      <alignment horizontal="center" vertical="center" wrapText="1"/>
    </xf>
    <xf numFmtId="0" fontId="28" fillId="0" borderId="50" xfId="0" applyFont="1" applyBorder="1" applyAlignment="1">
      <alignment horizontal="center" vertical="center" wrapText="1"/>
    </xf>
    <xf numFmtId="0" fontId="30" fillId="0" borderId="49" xfId="0" applyFont="1" applyBorder="1" applyAlignment="1">
      <alignment horizontal="center" vertical="center" wrapText="1"/>
    </xf>
    <xf numFmtId="0" fontId="29" fillId="0" borderId="51" xfId="0" applyFont="1" applyBorder="1" applyAlignment="1">
      <alignment horizontal="center" vertical="top" wrapText="1"/>
    </xf>
    <xf numFmtId="0" fontId="30" fillId="0" borderId="46" xfId="0" applyFont="1" applyBorder="1" applyAlignment="1">
      <alignment horizontal="center" vertical="center" wrapText="1"/>
    </xf>
    <xf numFmtId="0" fontId="30" fillId="0" borderId="40" xfId="0" applyFont="1" applyBorder="1" applyAlignment="1">
      <alignment horizontal="left" vertical="center" wrapText="1"/>
    </xf>
    <xf numFmtId="0" fontId="30" fillId="0" borderId="36" xfId="0" applyFont="1" applyBorder="1" applyAlignment="1">
      <alignment horizontal="center" vertical="center" wrapText="1"/>
    </xf>
    <xf numFmtId="0" fontId="28" fillId="0" borderId="0" xfId="0" applyFont="1" applyAlignment="1">
      <alignment wrapText="1"/>
    </xf>
    <xf numFmtId="0" fontId="30" fillId="0" borderId="52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8" fillId="0" borderId="53" xfId="0" applyFont="1" applyBorder="1" applyAlignment="1">
      <alignment wrapText="1"/>
    </xf>
    <xf numFmtId="0" fontId="30" fillId="0" borderId="54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28" fillId="0" borderId="0" xfId="0" applyFont="1" applyBorder="1" applyAlignment="1">
      <alignment horizontal="center" vertical="top" wrapText="1"/>
    </xf>
    <xf numFmtId="0" fontId="28" fillId="0" borderId="0" xfId="0" applyFont="1" applyBorder="1" applyAlignment="1">
      <alignment wrapText="1"/>
    </xf>
    <xf numFmtId="3" fontId="28" fillId="0" borderId="42" xfId="0" applyNumberFormat="1" applyFont="1" applyBorder="1" applyAlignment="1">
      <alignment horizontal="center" vertical="center" wrapText="1"/>
    </xf>
    <xf numFmtId="3" fontId="28" fillId="0" borderId="41" xfId="0" applyNumberFormat="1" applyFont="1" applyBorder="1" applyAlignment="1">
      <alignment horizontal="center" vertical="center" wrapText="1"/>
    </xf>
    <xf numFmtId="3" fontId="28" fillId="0" borderId="39" xfId="0" applyNumberFormat="1" applyFont="1" applyBorder="1" applyAlignment="1">
      <alignment horizontal="center" vertical="center" wrapText="1"/>
    </xf>
    <xf numFmtId="3" fontId="28" fillId="0" borderId="44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1" fontId="28" fillId="0" borderId="55" xfId="0" applyNumberFormat="1" applyFont="1" applyBorder="1" applyAlignment="1">
      <alignment horizontal="center" vertical="center" wrapText="1"/>
    </xf>
    <xf numFmtId="1" fontId="28" fillId="0" borderId="40" xfId="0" applyNumberFormat="1" applyFont="1" applyBorder="1" applyAlignment="1">
      <alignment horizontal="center" vertical="center" wrapText="1"/>
    </xf>
    <xf numFmtId="1" fontId="28" fillId="0" borderId="51" xfId="0" applyNumberFormat="1" applyFont="1" applyBorder="1" applyAlignment="1">
      <alignment horizontal="center" vertical="center" wrapText="1"/>
    </xf>
    <xf numFmtId="2" fontId="28" fillId="0" borderId="46" xfId="0" applyNumberFormat="1" applyFont="1" applyBorder="1" applyAlignment="1">
      <alignment horizontal="center" vertical="center" wrapText="1"/>
    </xf>
    <xf numFmtId="1" fontId="28" fillId="0" borderId="36" xfId="0" applyNumberFormat="1" applyFont="1" applyBorder="1" applyAlignment="1">
      <alignment horizontal="center" vertical="center" wrapText="1"/>
    </xf>
    <xf numFmtId="1" fontId="28" fillId="0" borderId="38" xfId="0" applyNumberFormat="1" applyFont="1" applyBorder="1" applyAlignment="1">
      <alignment horizontal="center" vertical="center" wrapText="1"/>
    </xf>
    <xf numFmtId="3" fontId="28" fillId="0" borderId="43" xfId="0" applyNumberFormat="1" applyFont="1" applyBorder="1" applyAlignment="1">
      <alignment horizontal="center" vertical="center" wrapText="1"/>
    </xf>
    <xf numFmtId="3" fontId="28" fillId="0" borderId="46" xfId="0" applyNumberFormat="1" applyFont="1" applyBorder="1" applyAlignment="1">
      <alignment horizontal="center" vertical="center" wrapText="1"/>
    </xf>
    <xf numFmtId="3" fontId="28" fillId="0" borderId="47" xfId="0" applyNumberFormat="1" applyFont="1" applyBorder="1" applyAlignment="1">
      <alignment horizontal="center" vertical="center" wrapText="1"/>
    </xf>
    <xf numFmtId="3" fontId="28" fillId="0" borderId="56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3" fontId="0" fillId="33" borderId="57" xfId="0" applyNumberFormat="1" applyFont="1" applyFill="1" applyBorder="1" applyAlignment="1">
      <alignment horizontal="left"/>
    </xf>
    <xf numFmtId="3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3" fontId="5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0" xfId="0" applyFont="1" applyFill="1" applyAlignment="1">
      <alignment horizontal="left" vertical="center"/>
    </xf>
    <xf numFmtId="0" fontId="4" fillId="0" borderId="0" xfId="0" applyFont="1" applyAlignment="1">
      <alignment/>
    </xf>
    <xf numFmtId="3" fontId="0" fillId="33" borderId="28" xfId="0" applyNumberFormat="1" applyFill="1" applyBorder="1" applyAlignment="1" applyProtection="1">
      <alignment horizontal="right" indent="1"/>
      <protection locked="0"/>
    </xf>
    <xf numFmtId="3" fontId="0" fillId="33" borderId="58" xfId="0" applyNumberFormat="1" applyFill="1" applyBorder="1" applyAlignment="1" applyProtection="1">
      <alignment horizontal="right" indent="1"/>
      <protection locked="0"/>
    </xf>
    <xf numFmtId="3" fontId="0" fillId="33" borderId="59" xfId="0" applyNumberFormat="1" applyFill="1" applyBorder="1" applyAlignment="1" applyProtection="1">
      <alignment horizontal="right" indent="1"/>
      <protection locked="0"/>
    </xf>
    <xf numFmtId="3" fontId="0" fillId="33" borderId="60" xfId="0" applyNumberFormat="1" applyFill="1" applyBorder="1" applyAlignment="1" applyProtection="1">
      <alignment horizontal="right" indent="1"/>
      <protection locked="0"/>
    </xf>
    <xf numFmtId="3" fontId="0" fillId="33" borderId="61" xfId="0" applyNumberFormat="1" applyFill="1" applyBorder="1" applyAlignment="1" applyProtection="1">
      <alignment horizontal="right" indent="1"/>
      <protection locked="0"/>
    </xf>
    <xf numFmtId="3" fontId="0" fillId="33" borderId="62" xfId="0" applyNumberFormat="1" applyFill="1" applyBorder="1" applyAlignment="1" applyProtection="1">
      <alignment horizontal="right" indent="1"/>
      <protection locked="0"/>
    </xf>
    <xf numFmtId="3" fontId="0" fillId="33" borderId="30" xfId="0" applyNumberFormat="1" applyFill="1" applyBorder="1" applyAlignment="1" applyProtection="1">
      <alignment horizontal="right" indent="1"/>
      <protection locked="0"/>
    </xf>
    <xf numFmtId="3" fontId="0" fillId="33" borderId="19" xfId="0" applyNumberFormat="1" applyFill="1" applyBorder="1" applyAlignment="1" applyProtection="1">
      <alignment horizontal="right" indent="1"/>
      <protection locked="0"/>
    </xf>
    <xf numFmtId="3" fontId="0" fillId="33" borderId="63" xfId="0" applyNumberFormat="1" applyFill="1" applyBorder="1" applyAlignment="1" applyProtection="1">
      <alignment horizontal="right" indent="1"/>
      <protection locked="0"/>
    </xf>
    <xf numFmtId="3" fontId="0" fillId="33" borderId="64" xfId="0" applyNumberFormat="1" applyFill="1" applyBorder="1" applyAlignment="1" applyProtection="1">
      <alignment horizontal="right" indent="1"/>
      <protection locked="0"/>
    </xf>
    <xf numFmtId="3" fontId="0" fillId="33" borderId="57" xfId="0" applyNumberFormat="1" applyFill="1" applyBorder="1" applyAlignment="1" applyProtection="1">
      <alignment horizontal="right" indent="1"/>
      <protection locked="0"/>
    </xf>
    <xf numFmtId="3" fontId="0" fillId="33" borderId="65" xfId="0" applyNumberFormat="1" applyFill="1" applyBorder="1" applyAlignment="1" applyProtection="1">
      <alignment horizontal="right" indent="1"/>
      <protection locked="0"/>
    </xf>
    <xf numFmtId="3" fontId="1" fillId="33" borderId="24" xfId="0" applyNumberFormat="1" applyFont="1" applyFill="1" applyBorder="1" applyAlignment="1" applyProtection="1">
      <alignment horizontal="right" indent="1"/>
      <protection/>
    </xf>
    <xf numFmtId="3" fontId="1" fillId="33" borderId="14" xfId="0" applyNumberFormat="1" applyFont="1" applyFill="1" applyBorder="1" applyAlignment="1" applyProtection="1">
      <alignment horizontal="right" indent="1"/>
      <protection/>
    </xf>
    <xf numFmtId="3" fontId="1" fillId="33" borderId="21" xfId="0" applyNumberFormat="1" applyFont="1" applyFill="1" applyBorder="1" applyAlignment="1" applyProtection="1">
      <alignment horizontal="right" indent="1"/>
      <protection/>
    </xf>
    <xf numFmtId="3" fontId="0" fillId="33" borderId="66" xfId="0" applyNumberFormat="1" applyFill="1" applyBorder="1" applyAlignment="1" applyProtection="1">
      <alignment horizontal="right" indent="1"/>
      <protection locked="0"/>
    </xf>
    <xf numFmtId="3" fontId="1" fillId="33" borderId="20" xfId="0" applyNumberFormat="1" applyFont="1" applyFill="1" applyBorder="1" applyAlignment="1" applyProtection="1">
      <alignment horizontal="right" indent="1"/>
      <protection/>
    </xf>
    <xf numFmtId="3" fontId="0" fillId="34" borderId="67" xfId="0" applyNumberFormat="1" applyFill="1" applyBorder="1" applyAlignment="1" applyProtection="1">
      <alignment/>
      <protection locked="0"/>
    </xf>
    <xf numFmtId="3" fontId="0" fillId="34" borderId="68" xfId="0" applyNumberFormat="1" applyFill="1" applyBorder="1" applyAlignment="1" applyProtection="1">
      <alignment/>
      <protection locked="0"/>
    </xf>
    <xf numFmtId="3" fontId="0" fillId="34" borderId="69" xfId="0" applyNumberFormat="1" applyFill="1" applyBorder="1" applyAlignment="1" applyProtection="1">
      <alignment/>
      <protection locked="0"/>
    </xf>
    <xf numFmtId="3" fontId="1" fillId="34" borderId="24" xfId="0" applyNumberFormat="1" applyFont="1" applyFill="1" applyBorder="1" applyAlignment="1" applyProtection="1">
      <alignment/>
      <protection locked="0"/>
    </xf>
    <xf numFmtId="3" fontId="0" fillId="33" borderId="10" xfId="0" applyNumberFormat="1" applyFill="1" applyBorder="1" applyAlignment="1" applyProtection="1">
      <alignment horizontal="right" indent="1"/>
      <protection locked="0"/>
    </xf>
    <xf numFmtId="0" fontId="0" fillId="33" borderId="61" xfId="0" applyFont="1" applyFill="1" applyBorder="1" applyAlignment="1" applyProtection="1">
      <alignment horizontal="right" indent="1"/>
      <protection locked="0"/>
    </xf>
    <xf numFmtId="0" fontId="0" fillId="33" borderId="61" xfId="0" applyFill="1" applyBorder="1" applyAlignment="1" applyProtection="1">
      <alignment horizontal="right" indent="1"/>
      <protection locked="0"/>
    </xf>
    <xf numFmtId="0" fontId="1" fillId="33" borderId="13" xfId="0" applyFont="1" applyFill="1" applyBorder="1" applyAlignment="1" applyProtection="1">
      <alignment horizontal="right" indent="1"/>
      <protection/>
    </xf>
    <xf numFmtId="0" fontId="0" fillId="33" borderId="19" xfId="0" applyFont="1" applyFill="1" applyBorder="1" applyAlignment="1" applyProtection="1">
      <alignment horizontal="right" indent="1"/>
      <protection locked="0"/>
    </xf>
    <xf numFmtId="0" fontId="0" fillId="33" borderId="19" xfId="0" applyFill="1" applyBorder="1" applyAlignment="1" applyProtection="1">
      <alignment horizontal="right" indent="1"/>
      <protection locked="0"/>
    </xf>
    <xf numFmtId="0" fontId="10" fillId="33" borderId="19" xfId="0" applyFont="1" applyFill="1" applyBorder="1" applyAlignment="1" applyProtection="1">
      <alignment horizontal="right" indent="1"/>
      <protection locked="0"/>
    </xf>
    <xf numFmtId="0" fontId="0" fillId="33" borderId="57" xfId="0" applyFont="1" applyFill="1" applyBorder="1" applyAlignment="1" applyProtection="1">
      <alignment horizontal="right" indent="1"/>
      <protection locked="0"/>
    </xf>
    <xf numFmtId="0" fontId="0" fillId="33" borderId="57" xfId="0" applyFill="1" applyBorder="1" applyAlignment="1" applyProtection="1">
      <alignment horizontal="right" indent="1"/>
      <protection locked="0"/>
    </xf>
    <xf numFmtId="0" fontId="1" fillId="33" borderId="15" xfId="0" applyFont="1" applyFill="1" applyBorder="1" applyAlignment="1" applyProtection="1">
      <alignment horizontal="right" indent="1"/>
      <protection/>
    </xf>
    <xf numFmtId="0" fontId="1" fillId="33" borderId="14" xfId="0" applyFont="1" applyFill="1" applyBorder="1" applyAlignment="1" applyProtection="1">
      <alignment horizontal="right" indent="1"/>
      <protection/>
    </xf>
    <xf numFmtId="0" fontId="1" fillId="33" borderId="10" xfId="0" applyFont="1" applyFill="1" applyBorder="1" applyAlignment="1" applyProtection="1">
      <alignment horizontal="right" indent="1"/>
      <protection/>
    </xf>
    <xf numFmtId="0" fontId="0" fillId="33" borderId="70" xfId="0" applyFill="1" applyBorder="1" applyAlignment="1" applyProtection="1">
      <alignment horizontal="right" indent="1"/>
      <protection locked="0"/>
    </xf>
    <xf numFmtId="0" fontId="0" fillId="33" borderId="62" xfId="0" applyFill="1" applyBorder="1" applyAlignment="1" applyProtection="1">
      <alignment horizontal="right" indent="1"/>
      <protection locked="0"/>
    </xf>
    <xf numFmtId="0" fontId="0" fillId="33" borderId="63" xfId="0" applyFill="1" applyBorder="1" applyAlignment="1" applyProtection="1">
      <alignment horizontal="right" indent="1"/>
      <protection locked="0"/>
    </xf>
    <xf numFmtId="0" fontId="0" fillId="33" borderId="71" xfId="0" applyFill="1" applyBorder="1" applyAlignment="1" applyProtection="1">
      <alignment horizontal="right" indent="1"/>
      <protection locked="0"/>
    </xf>
    <xf numFmtId="0" fontId="0" fillId="33" borderId="72" xfId="0" applyFill="1" applyBorder="1" applyAlignment="1" applyProtection="1">
      <alignment horizontal="right" indent="1"/>
      <protection locked="0"/>
    </xf>
    <xf numFmtId="0" fontId="0" fillId="33" borderId="65" xfId="0" applyFill="1" applyBorder="1" applyAlignment="1" applyProtection="1">
      <alignment horizontal="right" indent="1"/>
      <protection locked="0"/>
    </xf>
    <xf numFmtId="0" fontId="1" fillId="33" borderId="20" xfId="0" applyFont="1" applyFill="1" applyBorder="1" applyAlignment="1" applyProtection="1">
      <alignment horizontal="right" indent="1"/>
      <protection/>
    </xf>
    <xf numFmtId="0" fontId="1" fillId="33" borderId="21" xfId="0" applyFont="1" applyFill="1" applyBorder="1" applyAlignment="1" applyProtection="1">
      <alignment horizontal="right" indent="1"/>
      <protection/>
    </xf>
    <xf numFmtId="3" fontId="0" fillId="33" borderId="19" xfId="0" applyNumberFormat="1" applyFont="1" applyFill="1" applyBorder="1" applyAlignment="1" applyProtection="1">
      <alignment horizontal="right" indent="1"/>
      <protection locked="0"/>
    </xf>
    <xf numFmtId="3" fontId="1" fillId="33" borderId="15" xfId="0" applyNumberFormat="1" applyFont="1" applyFill="1" applyBorder="1" applyAlignment="1" applyProtection="1">
      <alignment horizontal="right" indent="1"/>
      <protection/>
    </xf>
    <xf numFmtId="0" fontId="13" fillId="33" borderId="73" xfId="0" applyFont="1" applyFill="1" applyBorder="1" applyAlignment="1">
      <alignment horizontal="center" vertical="center"/>
    </xf>
    <xf numFmtId="3" fontId="10" fillId="33" borderId="74" xfId="0" applyNumberFormat="1" applyFont="1" applyFill="1" applyBorder="1" applyAlignment="1" applyProtection="1">
      <alignment horizontal="center" vertical="center" wrapText="1"/>
      <protection locked="0"/>
    </xf>
    <xf numFmtId="3" fontId="7" fillId="33" borderId="0" xfId="0" applyNumberFormat="1" applyFont="1" applyFill="1" applyBorder="1" applyAlignment="1" applyProtection="1">
      <alignment horizontal="left"/>
      <protection locked="0"/>
    </xf>
    <xf numFmtId="3" fontId="13" fillId="33" borderId="75" xfId="0" applyNumberFormat="1" applyFont="1" applyFill="1" applyBorder="1" applyAlignment="1" applyProtection="1">
      <alignment horizontal="center" vertical="center" wrapText="1"/>
      <protection locked="0"/>
    </xf>
    <xf numFmtId="3" fontId="0" fillId="33" borderId="58" xfId="0" applyNumberFormat="1" applyFont="1" applyFill="1" applyBorder="1" applyAlignment="1" applyProtection="1">
      <alignment horizontal="right" indent="1"/>
      <protection locked="0"/>
    </xf>
    <xf numFmtId="3" fontId="0" fillId="33" borderId="76" xfId="0" applyNumberFormat="1" applyFont="1" applyFill="1" applyBorder="1" applyAlignment="1" applyProtection="1">
      <alignment horizontal="right" indent="1"/>
      <protection locked="0"/>
    </xf>
    <xf numFmtId="3" fontId="1" fillId="33" borderId="17" xfId="0" applyNumberFormat="1" applyFont="1" applyFill="1" applyBorder="1" applyAlignment="1" applyProtection="1">
      <alignment horizontal="right" indent="1"/>
      <protection/>
    </xf>
    <xf numFmtId="3" fontId="2" fillId="33" borderId="69" xfId="0" applyNumberFormat="1" applyFont="1" applyFill="1" applyBorder="1" applyAlignment="1" applyProtection="1">
      <alignment horizontal="left"/>
      <protection locked="0"/>
    </xf>
    <xf numFmtId="3" fontId="2" fillId="33" borderId="57" xfId="0" applyNumberFormat="1" applyFont="1" applyFill="1" applyBorder="1" applyAlignment="1" applyProtection="1">
      <alignment horizontal="right" indent="1"/>
      <protection/>
    </xf>
    <xf numFmtId="3" fontId="3" fillId="33" borderId="18" xfId="0" applyNumberFormat="1" applyFont="1" applyFill="1" applyBorder="1" applyAlignment="1" applyProtection="1">
      <alignment horizontal="right" indent="1"/>
      <protection/>
    </xf>
    <xf numFmtId="3" fontId="1" fillId="33" borderId="77" xfId="0" applyNumberFormat="1" applyFont="1" applyFill="1" applyBorder="1" applyAlignment="1" applyProtection="1">
      <alignment horizontal="right" indent="1"/>
      <protection/>
    </xf>
    <xf numFmtId="3" fontId="0" fillId="33" borderId="57" xfId="0" applyNumberFormat="1" applyFont="1" applyFill="1" applyBorder="1" applyAlignment="1" applyProtection="1">
      <alignment horizontal="right" indent="1"/>
      <protection locked="0"/>
    </xf>
    <xf numFmtId="3" fontId="0" fillId="33" borderId="78" xfId="0" applyNumberFormat="1" applyFont="1" applyFill="1" applyBorder="1" applyAlignment="1" applyProtection="1">
      <alignment horizontal="right" indent="1"/>
      <protection locked="0"/>
    </xf>
    <xf numFmtId="3" fontId="1" fillId="33" borderId="11" xfId="0" applyNumberFormat="1" applyFont="1" applyFill="1" applyBorder="1" applyAlignment="1" applyProtection="1">
      <alignment horizontal="right" indent="1"/>
      <protection/>
    </xf>
    <xf numFmtId="3" fontId="2" fillId="33" borderId="57" xfId="0" applyNumberFormat="1" applyFont="1" applyFill="1" applyBorder="1" applyAlignment="1" applyProtection="1">
      <alignment horizontal="right" indent="1"/>
      <protection/>
    </xf>
    <xf numFmtId="3" fontId="3" fillId="33" borderId="12" xfId="0" applyNumberFormat="1" applyFont="1" applyFill="1" applyBorder="1" applyAlignment="1" applyProtection="1">
      <alignment horizontal="right" indent="1"/>
      <protection/>
    </xf>
    <xf numFmtId="3" fontId="1" fillId="33" borderId="17" xfId="0" applyNumberFormat="1" applyFont="1" applyFill="1" applyBorder="1" applyAlignment="1" applyProtection="1">
      <alignment horizontal="right" indent="1"/>
      <protection/>
    </xf>
    <xf numFmtId="3" fontId="0" fillId="33" borderId="70" xfId="0" applyNumberFormat="1" applyFont="1" applyFill="1" applyBorder="1" applyAlignment="1" applyProtection="1">
      <alignment horizontal="right" indent="1"/>
      <protection locked="0"/>
    </xf>
    <xf numFmtId="3" fontId="0" fillId="33" borderId="19" xfId="0" applyNumberFormat="1" applyFont="1" applyFill="1" applyBorder="1" applyAlignment="1" applyProtection="1">
      <alignment horizontal="right" indent="1"/>
      <protection locked="0"/>
    </xf>
    <xf numFmtId="3" fontId="0" fillId="33" borderId="71" xfId="0" applyNumberFormat="1" applyFont="1" applyFill="1" applyBorder="1" applyAlignment="1" applyProtection="1">
      <alignment horizontal="right" indent="1"/>
      <protection locked="0"/>
    </xf>
    <xf numFmtId="3" fontId="0" fillId="33" borderId="0" xfId="0" applyNumberFormat="1" applyFont="1" applyFill="1" applyBorder="1" applyAlignment="1" applyProtection="1">
      <alignment horizontal="center"/>
      <protection locked="0"/>
    </xf>
    <xf numFmtId="3" fontId="0" fillId="33" borderId="0" xfId="0" applyNumberFormat="1" applyFont="1" applyFill="1" applyBorder="1" applyAlignment="1" applyProtection="1">
      <alignment/>
      <protection locked="0"/>
    </xf>
    <xf numFmtId="3" fontId="2" fillId="33" borderId="79" xfId="0" applyNumberFormat="1" applyFont="1" applyFill="1" applyBorder="1" applyAlignment="1" applyProtection="1">
      <alignment/>
      <protection locked="0"/>
    </xf>
    <xf numFmtId="3" fontId="2" fillId="33" borderId="80" xfId="0" applyNumberFormat="1" applyFont="1" applyFill="1" applyBorder="1" applyAlignment="1" applyProtection="1">
      <alignment horizontal="right" indent="1"/>
      <protection/>
    </xf>
    <xf numFmtId="3" fontId="1" fillId="33" borderId="11" xfId="0" applyNumberFormat="1" applyFont="1" applyFill="1" applyBorder="1" applyAlignment="1" applyProtection="1">
      <alignment horizontal="right" indent="1"/>
      <protection/>
    </xf>
    <xf numFmtId="3" fontId="3" fillId="33" borderId="12" xfId="0" applyNumberFormat="1" applyFont="1" applyFill="1" applyBorder="1" applyAlignment="1" applyProtection="1">
      <alignment horizontal="right" indent="1"/>
      <protection/>
    </xf>
    <xf numFmtId="3" fontId="5" fillId="33" borderId="69" xfId="0" applyNumberFormat="1" applyFont="1" applyFill="1" applyBorder="1" applyAlignment="1" applyProtection="1">
      <alignment horizontal="left" vertical="center" wrapText="1"/>
      <protection locked="0"/>
    </xf>
    <xf numFmtId="3" fontId="2" fillId="33" borderId="79" xfId="0" applyNumberFormat="1" applyFont="1" applyFill="1" applyBorder="1" applyAlignment="1" applyProtection="1">
      <alignment horizontal="left"/>
      <protection locked="0"/>
    </xf>
    <xf numFmtId="3" fontId="2" fillId="33" borderId="81" xfId="0" applyNumberFormat="1" applyFont="1" applyFill="1" applyBorder="1" applyAlignment="1" applyProtection="1">
      <alignment horizontal="right" indent="1"/>
      <protection/>
    </xf>
    <xf numFmtId="3" fontId="3" fillId="33" borderId="18" xfId="0" applyNumberFormat="1" applyFont="1" applyFill="1" applyBorder="1" applyAlignment="1" applyProtection="1">
      <alignment horizontal="right" indent="1"/>
      <protection/>
    </xf>
    <xf numFmtId="3" fontId="0" fillId="33" borderId="26" xfId="0" applyNumberFormat="1" applyFont="1" applyFill="1" applyBorder="1" applyAlignment="1" applyProtection="1">
      <alignment horizontal="right" indent="1"/>
      <protection locked="0"/>
    </xf>
    <xf numFmtId="3" fontId="16" fillId="33" borderId="24" xfId="0" applyNumberFormat="1" applyFont="1" applyFill="1" applyBorder="1" applyAlignment="1" applyProtection="1">
      <alignment horizontal="left" vertical="center" wrapText="1"/>
      <protection/>
    </xf>
    <xf numFmtId="3" fontId="16" fillId="33" borderId="24" xfId="0" applyNumberFormat="1" applyFont="1" applyFill="1" applyBorder="1" applyAlignment="1" applyProtection="1">
      <alignment horizontal="justify" vertical="center"/>
      <protection locked="0"/>
    </xf>
    <xf numFmtId="3" fontId="16" fillId="33" borderId="10" xfId="0" applyNumberFormat="1" applyFont="1" applyFill="1" applyBorder="1" applyAlignment="1" applyProtection="1">
      <alignment horizontal="right" indent="1"/>
      <protection/>
    </xf>
    <xf numFmtId="3" fontId="7" fillId="33" borderId="82" xfId="0" applyNumberFormat="1" applyFont="1" applyFill="1" applyBorder="1" applyAlignment="1" applyProtection="1">
      <alignment horizontal="left"/>
      <protection locked="0"/>
    </xf>
    <xf numFmtId="3" fontId="7" fillId="33" borderId="0" xfId="0" applyNumberFormat="1" applyFont="1" applyFill="1" applyAlignment="1" applyProtection="1">
      <alignment horizontal="left"/>
      <protection locked="0"/>
    </xf>
    <xf numFmtId="3" fontId="1" fillId="33" borderId="0" xfId="0" applyNumberFormat="1" applyFont="1" applyFill="1" applyAlignment="1" applyProtection="1">
      <alignment/>
      <protection locked="0"/>
    </xf>
    <xf numFmtId="3" fontId="10" fillId="33" borderId="14" xfId="0" applyNumberFormat="1" applyFont="1" applyFill="1" applyBorder="1" applyAlignment="1" applyProtection="1">
      <alignment horizontal="centerContinuous" vertical="center" wrapText="1"/>
      <protection locked="0"/>
    </xf>
    <xf numFmtId="3" fontId="10" fillId="33" borderId="20" xfId="0" applyNumberFormat="1" applyFont="1" applyFill="1" applyBorder="1" applyAlignment="1" applyProtection="1">
      <alignment horizontal="centerContinuous" vertical="center" wrapText="1"/>
      <protection locked="0"/>
    </xf>
    <xf numFmtId="3" fontId="10" fillId="33" borderId="21" xfId="0" applyNumberFormat="1" applyFont="1" applyFill="1" applyBorder="1" applyAlignment="1" applyProtection="1">
      <alignment horizontal="centerContinuous" vertical="center" wrapText="1"/>
      <protection locked="0"/>
    </xf>
    <xf numFmtId="3" fontId="10" fillId="33" borderId="15" xfId="0" applyNumberFormat="1" applyFont="1" applyFill="1" applyBorder="1" applyAlignment="1" applyProtection="1">
      <alignment horizontal="centerContinuous" vertical="center" wrapText="1"/>
      <protection locked="0"/>
    </xf>
    <xf numFmtId="3" fontId="10" fillId="33" borderId="73" xfId="0" applyNumberFormat="1" applyFont="1" applyFill="1" applyBorder="1" applyAlignment="1" applyProtection="1">
      <alignment horizontal="centerContinuous" vertical="center" wrapText="1"/>
      <protection locked="0"/>
    </xf>
    <xf numFmtId="3" fontId="1" fillId="33" borderId="63" xfId="0" applyNumberFormat="1" applyFont="1" applyFill="1" applyBorder="1" applyAlignment="1" applyProtection="1">
      <alignment horizontal="right" indent="1"/>
      <protection/>
    </xf>
    <xf numFmtId="3" fontId="0" fillId="33" borderId="30" xfId="0" applyNumberFormat="1" applyFont="1" applyFill="1" applyBorder="1" applyAlignment="1" applyProtection="1">
      <alignment horizontal="right" indent="1"/>
      <protection locked="0"/>
    </xf>
    <xf numFmtId="3" fontId="1" fillId="33" borderId="59" xfId="0" applyNumberFormat="1" applyFont="1" applyFill="1" applyBorder="1" applyAlignment="1" applyProtection="1">
      <alignment horizontal="right" indent="1"/>
      <protection/>
    </xf>
    <xf numFmtId="3" fontId="0" fillId="33" borderId="0" xfId="0" applyNumberFormat="1" applyFont="1" applyFill="1" applyBorder="1" applyAlignment="1" applyProtection="1">
      <alignment horizontal="right" indent="1"/>
      <protection locked="0"/>
    </xf>
    <xf numFmtId="3" fontId="0" fillId="33" borderId="83" xfId="0" applyNumberFormat="1" applyFont="1" applyFill="1" applyBorder="1" applyAlignment="1" applyProtection="1">
      <alignment horizontal="right" indent="1"/>
      <protection locked="0"/>
    </xf>
    <xf numFmtId="3" fontId="0" fillId="33" borderId="0" xfId="0" applyNumberFormat="1" applyFill="1" applyBorder="1" applyAlignment="1" applyProtection="1">
      <alignment horizontal="right" indent="1"/>
      <protection locked="0"/>
    </xf>
    <xf numFmtId="3" fontId="1" fillId="33" borderId="65" xfId="0" applyNumberFormat="1" applyFont="1" applyFill="1" applyBorder="1" applyAlignment="1" applyProtection="1">
      <alignment horizontal="right" indent="1"/>
      <protection/>
    </xf>
    <xf numFmtId="3" fontId="1" fillId="33" borderId="10" xfId="0" applyNumberFormat="1" applyFont="1" applyFill="1" applyBorder="1" applyAlignment="1" applyProtection="1">
      <alignment horizontal="right" indent="1"/>
      <protection/>
    </xf>
    <xf numFmtId="3" fontId="7" fillId="33" borderId="0" xfId="0" applyNumberFormat="1" applyFont="1" applyFill="1" applyAlignment="1" applyProtection="1">
      <alignment horizontal="left" vertical="center"/>
      <protection locked="0"/>
    </xf>
    <xf numFmtId="3" fontId="12" fillId="33" borderId="0" xfId="0" applyNumberFormat="1" applyFont="1" applyFill="1" applyBorder="1" applyAlignment="1" applyProtection="1">
      <alignment horizontal="center" vertical="center"/>
      <protection locked="0"/>
    </xf>
    <xf numFmtId="3" fontId="10" fillId="33" borderId="32" xfId="0" applyNumberFormat="1" applyFont="1" applyFill="1" applyBorder="1" applyAlignment="1" applyProtection="1">
      <alignment horizontal="center" vertical="center" wrapText="1"/>
      <protection locked="0"/>
    </xf>
    <xf numFmtId="3" fontId="10" fillId="33" borderId="66" xfId="0" applyNumberFormat="1" applyFont="1" applyFill="1" applyBorder="1" applyAlignment="1" applyProtection="1">
      <alignment horizontal="center" vertical="center" wrapText="1"/>
      <protection locked="0"/>
    </xf>
    <xf numFmtId="3" fontId="0" fillId="33" borderId="67" xfId="0" applyNumberFormat="1" applyFont="1" applyFill="1" applyBorder="1" applyAlignment="1" applyProtection="1">
      <alignment horizontal="right" indent="1"/>
      <protection locked="0"/>
    </xf>
    <xf numFmtId="3" fontId="0" fillId="33" borderId="60" xfId="0" applyNumberFormat="1" applyFont="1" applyFill="1" applyBorder="1" applyAlignment="1" applyProtection="1">
      <alignment horizontal="right" indent="1"/>
      <protection locked="0"/>
    </xf>
    <xf numFmtId="3" fontId="0" fillId="33" borderId="62" xfId="0" applyNumberFormat="1" applyFont="1" applyFill="1" applyBorder="1" applyAlignment="1" applyProtection="1">
      <alignment horizontal="right" indent="1"/>
      <protection locked="0"/>
    </xf>
    <xf numFmtId="3" fontId="0" fillId="33" borderId="84" xfId="0" applyNumberFormat="1" applyFont="1" applyFill="1" applyBorder="1" applyAlignment="1" applyProtection="1">
      <alignment horizontal="right" indent="1"/>
      <protection locked="0"/>
    </xf>
    <xf numFmtId="3" fontId="0" fillId="33" borderId="68" xfId="0" applyNumberFormat="1" applyFont="1" applyFill="1" applyBorder="1" applyAlignment="1" applyProtection="1">
      <alignment horizontal="right" indent="1"/>
      <protection locked="0"/>
    </xf>
    <xf numFmtId="3" fontId="0" fillId="33" borderId="63" xfId="0" applyNumberFormat="1" applyFont="1" applyFill="1" applyBorder="1" applyAlignment="1" applyProtection="1">
      <alignment horizontal="right" indent="1"/>
      <protection locked="0"/>
    </xf>
    <xf numFmtId="3" fontId="0" fillId="33" borderId="69" xfId="0" applyNumberFormat="1" applyFont="1" applyFill="1" applyBorder="1" applyAlignment="1" applyProtection="1">
      <alignment horizontal="right" indent="1"/>
      <protection locked="0"/>
    </xf>
    <xf numFmtId="3" fontId="0" fillId="33" borderId="65" xfId="0" applyNumberFormat="1" applyFont="1" applyFill="1" applyBorder="1" applyAlignment="1" applyProtection="1">
      <alignment horizontal="right" indent="1"/>
      <protection locked="0"/>
    </xf>
    <xf numFmtId="3" fontId="0" fillId="33" borderId="72" xfId="0" applyNumberFormat="1" applyFont="1" applyFill="1" applyBorder="1" applyAlignment="1" applyProtection="1">
      <alignment horizontal="right" indent="1"/>
      <protection locked="0"/>
    </xf>
    <xf numFmtId="3" fontId="0" fillId="33" borderId="32" xfId="0" applyNumberFormat="1" applyFont="1" applyFill="1" applyBorder="1" applyAlignment="1" applyProtection="1">
      <alignment horizontal="right" indent="1"/>
      <protection locked="0"/>
    </xf>
    <xf numFmtId="3" fontId="1" fillId="33" borderId="24" xfId="0" applyNumberFormat="1" applyFont="1" applyFill="1" applyBorder="1" applyAlignment="1" applyProtection="1">
      <alignment horizontal="left"/>
      <protection locked="0"/>
    </xf>
    <xf numFmtId="3" fontId="1" fillId="33" borderId="16" xfId="0" applyNumberFormat="1" applyFont="1" applyFill="1" applyBorder="1" applyAlignment="1" applyProtection="1">
      <alignment horizontal="right" indent="1"/>
      <protection/>
    </xf>
    <xf numFmtId="0" fontId="6" fillId="33" borderId="0" xfId="0" applyFont="1" applyFill="1" applyBorder="1" applyAlignment="1">
      <alignment/>
    </xf>
    <xf numFmtId="4" fontId="1" fillId="33" borderId="10" xfId="0" applyNumberFormat="1" applyFont="1" applyFill="1" applyBorder="1" applyAlignment="1" applyProtection="1">
      <alignment/>
      <protection locked="0"/>
    </xf>
    <xf numFmtId="3" fontId="0" fillId="33" borderId="85" xfId="0" applyNumberFormat="1" applyFont="1" applyFill="1" applyBorder="1" applyAlignment="1" applyProtection="1">
      <alignment horizontal="right" indent="1"/>
      <protection locked="0"/>
    </xf>
    <xf numFmtId="3" fontId="2" fillId="33" borderId="86" xfId="0" applyNumberFormat="1" applyFont="1" applyFill="1" applyBorder="1" applyAlignment="1" applyProtection="1">
      <alignment horizontal="right" indent="1"/>
      <protection/>
    </xf>
    <xf numFmtId="3" fontId="0" fillId="33" borderId="87" xfId="0" applyNumberFormat="1" applyFont="1" applyFill="1" applyBorder="1" applyAlignment="1" applyProtection="1">
      <alignment horizontal="right" indent="1"/>
      <protection locked="0"/>
    </xf>
    <xf numFmtId="3" fontId="0" fillId="33" borderId="88" xfId="0" applyNumberFormat="1" applyFont="1" applyFill="1" applyBorder="1" applyAlignment="1" applyProtection="1">
      <alignment horizontal="right" indent="1"/>
      <protection locked="0"/>
    </xf>
    <xf numFmtId="3" fontId="0" fillId="33" borderId="29" xfId="0" applyNumberFormat="1" applyFont="1" applyFill="1" applyBorder="1" applyAlignment="1" applyProtection="1">
      <alignment horizontal="right" indent="1"/>
      <protection locked="0"/>
    </xf>
    <xf numFmtId="3" fontId="0" fillId="33" borderId="31" xfId="0" applyNumberFormat="1" applyFont="1" applyFill="1" applyBorder="1" applyAlignment="1" applyProtection="1">
      <alignment horizontal="right" indent="1"/>
      <protection locked="0"/>
    </xf>
    <xf numFmtId="3" fontId="0" fillId="33" borderId="89" xfId="0" applyNumberFormat="1" applyFont="1" applyFill="1" applyBorder="1" applyAlignment="1" applyProtection="1">
      <alignment horizontal="right" indent="1"/>
      <protection locked="0"/>
    </xf>
    <xf numFmtId="3" fontId="2" fillId="33" borderId="81" xfId="0" applyNumberFormat="1" applyFont="1" applyFill="1" applyBorder="1" applyAlignment="1" applyProtection="1">
      <alignment horizontal="right" indent="1"/>
      <protection/>
    </xf>
    <xf numFmtId="3" fontId="2" fillId="33" borderId="80" xfId="0" applyNumberFormat="1" applyFont="1" applyFill="1" applyBorder="1" applyAlignment="1" applyProtection="1">
      <alignment horizontal="right" indent="1"/>
      <protection/>
    </xf>
    <xf numFmtId="3" fontId="0" fillId="33" borderId="86" xfId="0" applyNumberFormat="1" applyFont="1" applyFill="1" applyBorder="1" applyAlignment="1" applyProtection="1">
      <alignment horizontal="right" indent="1"/>
      <protection locked="0"/>
    </xf>
    <xf numFmtId="3" fontId="0" fillId="33" borderId="90" xfId="0" applyNumberFormat="1" applyFont="1" applyFill="1" applyBorder="1" applyAlignment="1" applyProtection="1">
      <alignment horizontal="right" indent="1"/>
      <protection locked="0"/>
    </xf>
    <xf numFmtId="3" fontId="0" fillId="33" borderId="91" xfId="0" applyNumberFormat="1" applyFont="1" applyFill="1" applyBorder="1" applyAlignment="1" applyProtection="1">
      <alignment horizontal="right" indent="1"/>
      <protection locked="0"/>
    </xf>
    <xf numFmtId="3" fontId="2" fillId="33" borderId="92" xfId="0" applyNumberFormat="1" applyFont="1" applyFill="1" applyBorder="1" applyAlignment="1" applyProtection="1">
      <alignment horizontal="right" indent="1"/>
      <protection/>
    </xf>
    <xf numFmtId="3" fontId="0" fillId="33" borderId="93" xfId="0" applyNumberFormat="1" applyFont="1" applyFill="1" applyBorder="1" applyAlignment="1" applyProtection="1">
      <alignment horizontal="right" indent="1"/>
      <protection locked="0"/>
    </xf>
    <xf numFmtId="3" fontId="2" fillId="33" borderId="86" xfId="0" applyNumberFormat="1" applyFont="1" applyFill="1" applyBorder="1" applyAlignment="1" applyProtection="1">
      <alignment horizontal="right" indent="1"/>
      <protection/>
    </xf>
    <xf numFmtId="3" fontId="16" fillId="33" borderId="24" xfId="0" applyNumberFormat="1" applyFont="1" applyFill="1" applyBorder="1" applyAlignment="1" applyProtection="1">
      <alignment horizontal="right" indent="1"/>
      <protection/>
    </xf>
    <xf numFmtId="1" fontId="0" fillId="0" borderId="0" xfId="0" applyNumberFormat="1" applyAlignment="1">
      <alignment/>
    </xf>
    <xf numFmtId="0" fontId="0" fillId="0" borderId="94" xfId="0" applyBorder="1" applyAlignment="1">
      <alignment/>
    </xf>
    <xf numFmtId="0" fontId="0" fillId="0" borderId="68" xfId="0" applyBorder="1" applyAlignment="1">
      <alignment/>
    </xf>
    <xf numFmtId="0" fontId="0" fillId="0" borderId="79" xfId="0" applyBorder="1" applyAlignment="1">
      <alignment/>
    </xf>
    <xf numFmtId="3" fontId="0" fillId="34" borderId="95" xfId="0" applyNumberFormat="1" applyFill="1" applyBorder="1" applyAlignment="1" applyProtection="1">
      <alignment/>
      <protection locked="0"/>
    </xf>
    <xf numFmtId="3" fontId="0" fillId="34" borderId="62" xfId="0" applyNumberFormat="1" applyFill="1" applyBorder="1" applyAlignment="1" applyProtection="1">
      <alignment/>
      <protection locked="0"/>
    </xf>
    <xf numFmtId="3" fontId="0" fillId="34" borderId="63" xfId="0" applyNumberFormat="1" applyFill="1" applyBorder="1" applyAlignment="1" applyProtection="1">
      <alignment/>
      <protection locked="0"/>
    </xf>
    <xf numFmtId="3" fontId="0" fillId="34" borderId="65" xfId="0" applyNumberFormat="1" applyFill="1" applyBorder="1" applyAlignment="1" applyProtection="1">
      <alignment/>
      <protection locked="0"/>
    </xf>
    <xf numFmtId="3" fontId="0" fillId="34" borderId="65" xfId="0" applyNumberFormat="1" applyFont="1" applyFill="1" applyBorder="1" applyAlignment="1" applyProtection="1">
      <alignment wrapText="1"/>
      <protection locked="0"/>
    </xf>
    <xf numFmtId="3" fontId="1" fillId="34" borderId="96" xfId="0" applyNumberFormat="1" applyFont="1" applyFill="1" applyBorder="1" applyAlignment="1" applyProtection="1">
      <alignment horizontal="right"/>
      <protection/>
    </xf>
    <xf numFmtId="3" fontId="2" fillId="33" borderId="0" xfId="0" applyNumberFormat="1" applyFont="1" applyFill="1" applyAlignment="1" applyProtection="1">
      <alignment/>
      <protection locked="0"/>
    </xf>
    <xf numFmtId="0" fontId="0" fillId="33" borderId="0" xfId="0" applyFill="1" applyBorder="1" applyAlignment="1" applyProtection="1">
      <alignment horizontal="right" indent="1"/>
      <protection locked="0"/>
    </xf>
    <xf numFmtId="3" fontId="0" fillId="33" borderId="0" xfId="0" applyNumberFormat="1" applyFill="1" applyBorder="1" applyAlignment="1" applyProtection="1">
      <alignment horizontal="center" vertical="center"/>
      <protection locked="0"/>
    </xf>
    <xf numFmtId="3" fontId="0" fillId="33" borderId="0" xfId="0" applyNumberFormat="1" applyFill="1" applyBorder="1" applyAlignment="1" applyProtection="1">
      <alignment horizontal="center"/>
      <protection locked="0"/>
    </xf>
    <xf numFmtId="3" fontId="1" fillId="33" borderId="0" xfId="0" applyNumberFormat="1" applyFont="1" applyFill="1" applyBorder="1" applyAlignment="1" applyProtection="1">
      <alignment/>
      <protection locked="0"/>
    </xf>
    <xf numFmtId="3" fontId="1" fillId="33" borderId="0" xfId="0" applyNumberFormat="1" applyFont="1" applyFill="1" applyBorder="1" applyAlignment="1" applyProtection="1">
      <alignment horizontal="right" indent="1"/>
      <protection locked="0"/>
    </xf>
    <xf numFmtId="3" fontId="0" fillId="33" borderId="17" xfId="0" applyNumberFormat="1" applyFill="1" applyBorder="1" applyAlignment="1" applyProtection="1">
      <alignment horizontal="right" indent="1"/>
      <protection locked="0"/>
    </xf>
    <xf numFmtId="3" fontId="0" fillId="33" borderId="11" xfId="0" applyNumberFormat="1" applyFill="1" applyBorder="1" applyAlignment="1" applyProtection="1">
      <alignment horizontal="right" indent="1"/>
      <protection locked="0"/>
    </xf>
    <xf numFmtId="3" fontId="5" fillId="33" borderId="12" xfId="0" applyNumberFormat="1" applyFont="1" applyFill="1" applyBorder="1" applyAlignment="1" applyProtection="1">
      <alignment horizontal="right" indent="1"/>
      <protection locked="0"/>
    </xf>
    <xf numFmtId="3" fontId="12" fillId="33" borderId="10" xfId="0" applyNumberFormat="1" applyFont="1" applyFill="1" applyBorder="1" applyAlignment="1" applyProtection="1">
      <alignment horizontal="right" indent="1"/>
      <protection locked="0"/>
    </xf>
    <xf numFmtId="3" fontId="0" fillId="34" borderId="62" xfId="0" applyNumberFormat="1" applyFont="1" applyFill="1" applyBorder="1" applyAlignment="1" applyProtection="1">
      <alignment wrapText="1"/>
      <protection locked="0"/>
    </xf>
    <xf numFmtId="2" fontId="0" fillId="34" borderId="13" xfId="0" applyNumberFormat="1" applyFill="1" applyBorder="1" applyAlignment="1" applyProtection="1">
      <alignment/>
      <protection/>
    </xf>
    <xf numFmtId="3" fontId="1" fillId="34" borderId="21" xfId="0" applyNumberFormat="1" applyFont="1" applyFill="1" applyBorder="1" applyAlignment="1" applyProtection="1">
      <alignment/>
      <protection/>
    </xf>
    <xf numFmtId="3" fontId="20" fillId="34" borderId="0" xfId="0" applyNumberFormat="1" applyFont="1" applyFill="1" applyBorder="1" applyAlignment="1" applyProtection="1">
      <alignment/>
      <protection locked="0"/>
    </xf>
    <xf numFmtId="0" fontId="0" fillId="33" borderId="0" xfId="0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3" fontId="3" fillId="33" borderId="0" xfId="0" applyNumberFormat="1" applyFont="1" applyFill="1" applyAlignment="1" applyProtection="1">
      <alignment horizontal="left" indent="1"/>
      <protection locked="0"/>
    </xf>
    <xf numFmtId="3" fontId="0" fillId="33" borderId="0" xfId="0" applyNumberFormat="1" applyFont="1" applyFill="1" applyAlignment="1" applyProtection="1">
      <alignment/>
      <protection locked="0"/>
    </xf>
    <xf numFmtId="1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0" fillId="33" borderId="68" xfId="0" applyNumberFormat="1" applyFill="1" applyBorder="1" applyAlignment="1" applyProtection="1">
      <alignment/>
      <protection locked="0"/>
    </xf>
    <xf numFmtId="4" fontId="0" fillId="33" borderId="30" xfId="0" applyNumberFormat="1" applyFill="1" applyBorder="1" applyAlignment="1" applyProtection="1">
      <alignment/>
      <protection locked="0"/>
    </xf>
    <xf numFmtId="4" fontId="0" fillId="33" borderId="67" xfId="0" applyNumberFormat="1" applyFill="1" applyBorder="1" applyAlignment="1" applyProtection="1">
      <alignment/>
      <protection locked="0"/>
    </xf>
    <xf numFmtId="4" fontId="0" fillId="33" borderId="89" xfId="0" applyNumberFormat="1" applyFill="1" applyBorder="1" applyAlignment="1" applyProtection="1">
      <alignment/>
      <protection locked="0"/>
    </xf>
    <xf numFmtId="3" fontId="0" fillId="33" borderId="28" xfId="0" applyNumberFormat="1" applyFont="1" applyFill="1" applyBorder="1" applyAlignment="1" applyProtection="1">
      <alignment horizontal="right" indent="1"/>
      <protection locked="0"/>
    </xf>
    <xf numFmtId="3" fontId="2" fillId="33" borderId="26" xfId="0" applyNumberFormat="1" applyFont="1" applyFill="1" applyBorder="1" applyAlignment="1" applyProtection="1">
      <alignment horizontal="right" indent="1"/>
      <protection/>
    </xf>
    <xf numFmtId="3" fontId="1" fillId="33" borderId="97" xfId="0" applyNumberFormat="1" applyFont="1" applyFill="1" applyBorder="1" applyAlignment="1" applyProtection="1">
      <alignment horizontal="right" indent="1"/>
      <protection/>
    </xf>
    <xf numFmtId="3" fontId="2" fillId="33" borderId="58" xfId="0" applyNumberFormat="1" applyFont="1" applyFill="1" applyBorder="1" applyAlignment="1" applyProtection="1">
      <alignment horizontal="right" indent="1"/>
      <protection/>
    </xf>
    <xf numFmtId="3" fontId="2" fillId="33" borderId="29" xfId="0" applyNumberFormat="1" applyFont="1" applyFill="1" applyBorder="1" applyAlignment="1" applyProtection="1">
      <alignment horizontal="right" indent="1"/>
      <protection/>
    </xf>
    <xf numFmtId="3" fontId="2" fillId="33" borderId="18" xfId="0" applyNumberFormat="1" applyFont="1" applyFill="1" applyBorder="1" applyAlignment="1" applyProtection="1">
      <alignment horizontal="left"/>
      <protection locked="0"/>
    </xf>
    <xf numFmtId="3" fontId="0" fillId="33" borderId="17" xfId="0" applyNumberFormat="1" applyFont="1" applyFill="1" applyBorder="1" applyAlignment="1" applyProtection="1">
      <alignment horizontal="left"/>
      <protection locked="0"/>
    </xf>
    <xf numFmtId="3" fontId="0" fillId="33" borderId="11" xfId="0" applyNumberFormat="1" applyFont="1" applyFill="1" applyBorder="1" applyAlignment="1" applyProtection="1">
      <alignment horizontal="left"/>
      <protection locked="0"/>
    </xf>
    <xf numFmtId="3" fontId="5" fillId="33" borderId="12" xfId="0" applyNumberFormat="1" applyFont="1" applyFill="1" applyBorder="1" applyAlignment="1" applyProtection="1">
      <alignment horizontal="left" vertical="center" wrapText="1"/>
      <protection locked="0"/>
    </xf>
    <xf numFmtId="3" fontId="2" fillId="33" borderId="18" xfId="0" applyNumberFormat="1" applyFont="1" applyFill="1" applyBorder="1" applyAlignment="1" applyProtection="1">
      <alignment horizontal="left"/>
      <protection locked="0"/>
    </xf>
    <xf numFmtId="3" fontId="2" fillId="33" borderId="93" xfId="0" applyNumberFormat="1" applyFont="1" applyFill="1" applyBorder="1" applyAlignment="1" applyProtection="1">
      <alignment horizontal="right" indent="1"/>
      <protection/>
    </xf>
    <xf numFmtId="3" fontId="3" fillId="33" borderId="77" xfId="0" applyNumberFormat="1" applyFont="1" applyFill="1" applyBorder="1" applyAlignment="1" applyProtection="1">
      <alignment horizontal="right" indent="1"/>
      <protection/>
    </xf>
    <xf numFmtId="3" fontId="3" fillId="33" borderId="11" xfId="0" applyNumberFormat="1" applyFont="1" applyFill="1" applyBorder="1" applyAlignment="1" applyProtection="1">
      <alignment horizontal="right" indent="1"/>
      <protection/>
    </xf>
    <xf numFmtId="0" fontId="24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35" fillId="33" borderId="0" xfId="0" applyFont="1" applyFill="1" applyAlignment="1">
      <alignment/>
    </xf>
    <xf numFmtId="4" fontId="5" fillId="33" borderId="96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14" xfId="0" applyNumberFormat="1" applyFont="1" applyFill="1" applyBorder="1" applyAlignment="1" applyProtection="1">
      <alignment horizontal="center" vertical="center" wrapText="1"/>
      <protection locked="0"/>
    </xf>
    <xf numFmtId="3" fontId="0" fillId="33" borderId="0" xfId="0" applyNumberFormat="1" applyFont="1" applyFill="1" applyBorder="1" applyAlignment="1" applyProtection="1">
      <alignment horizontal="right"/>
      <protection locked="0"/>
    </xf>
    <xf numFmtId="4" fontId="0" fillId="33" borderId="13" xfId="0" applyNumberFormat="1" applyFill="1" applyBorder="1" applyAlignment="1" applyProtection="1">
      <alignment/>
      <protection locked="0"/>
    </xf>
    <xf numFmtId="4" fontId="0" fillId="33" borderId="97" xfId="0" applyNumberFormat="1" applyFill="1" applyBorder="1" applyAlignment="1" applyProtection="1">
      <alignment/>
      <protection locked="0"/>
    </xf>
    <xf numFmtId="4" fontId="12" fillId="33" borderId="0" xfId="0" applyNumberFormat="1" applyFont="1" applyFill="1" applyBorder="1" applyAlignment="1" applyProtection="1">
      <alignment horizontal="center" vertical="center"/>
      <protection locked="0"/>
    </xf>
    <xf numFmtId="3" fontId="1" fillId="33" borderId="0" xfId="0" applyNumberFormat="1" applyFont="1" applyFill="1" applyBorder="1" applyAlignment="1" applyProtection="1">
      <alignment horizontal="right"/>
      <protection/>
    </xf>
    <xf numFmtId="4" fontId="5" fillId="33" borderId="20" xfId="0" applyNumberFormat="1" applyFont="1" applyFill="1" applyBorder="1" applyAlignment="1" applyProtection="1">
      <alignment horizontal="center" vertical="center"/>
      <protection locked="0"/>
    </xf>
    <xf numFmtId="4" fontId="6" fillId="33" borderId="10" xfId="0" applyNumberFormat="1" applyFont="1" applyFill="1" applyBorder="1" applyAlignment="1" applyProtection="1">
      <alignment horizontal="center" vertical="center"/>
      <protection locked="0"/>
    </xf>
    <xf numFmtId="3" fontId="31" fillId="33" borderId="94" xfId="0" applyNumberFormat="1" applyFont="1" applyFill="1" applyBorder="1" applyAlignment="1" applyProtection="1">
      <alignment horizontal="right" indent="1"/>
      <protection/>
    </xf>
    <xf numFmtId="3" fontId="31" fillId="33" borderId="69" xfId="0" applyNumberFormat="1" applyFont="1" applyFill="1" applyBorder="1" applyAlignment="1" applyProtection="1">
      <alignment horizontal="right" indent="1"/>
      <protection/>
    </xf>
    <xf numFmtId="3" fontId="2" fillId="33" borderId="79" xfId="0" applyNumberFormat="1" applyFont="1" applyFill="1" applyBorder="1" applyAlignment="1" applyProtection="1">
      <alignment horizontal="right" indent="1"/>
      <protection/>
    </xf>
    <xf numFmtId="3" fontId="2" fillId="33" borderId="79" xfId="0" applyNumberFormat="1" applyFont="1" applyFill="1" applyBorder="1" applyAlignment="1" applyProtection="1">
      <alignment horizontal="right" indent="1"/>
      <protection/>
    </xf>
    <xf numFmtId="3" fontId="0" fillId="33" borderId="95" xfId="0" applyNumberFormat="1" applyFont="1" applyFill="1" applyBorder="1" applyAlignment="1" applyProtection="1">
      <alignment horizontal="right" indent="1"/>
      <protection/>
    </xf>
    <xf numFmtId="3" fontId="0" fillId="33" borderId="98" xfId="0" applyNumberFormat="1" applyFont="1" applyFill="1" applyBorder="1" applyAlignment="1" applyProtection="1">
      <alignment horizontal="right" indent="1"/>
      <protection/>
    </xf>
    <xf numFmtId="3" fontId="2" fillId="33" borderId="98" xfId="0" applyNumberFormat="1" applyFont="1" applyFill="1" applyBorder="1" applyAlignment="1" applyProtection="1">
      <alignment horizontal="right" indent="1"/>
      <protection/>
    </xf>
    <xf numFmtId="3" fontId="0" fillId="33" borderId="91" xfId="0" applyNumberFormat="1" applyFont="1" applyFill="1" applyBorder="1" applyAlignment="1" applyProtection="1">
      <alignment horizontal="right" indent="1"/>
      <protection/>
    </xf>
    <xf numFmtId="3" fontId="0" fillId="33" borderId="69" xfId="0" applyNumberFormat="1" applyFont="1" applyFill="1" applyBorder="1" applyAlignment="1" applyProtection="1">
      <alignment horizontal="right" indent="1"/>
      <protection/>
    </xf>
    <xf numFmtId="3" fontId="31" fillId="33" borderId="25" xfId="0" applyNumberFormat="1" applyFont="1" applyFill="1" applyBorder="1" applyAlignment="1" applyProtection="1">
      <alignment horizontal="right" indent="1"/>
      <protection/>
    </xf>
    <xf numFmtId="3" fontId="2" fillId="33" borderId="69" xfId="0" applyNumberFormat="1" applyFont="1" applyFill="1" applyBorder="1" applyAlignment="1" applyProtection="1">
      <alignment horizontal="right" indent="1"/>
      <protection/>
    </xf>
    <xf numFmtId="3" fontId="7" fillId="33" borderId="24" xfId="0" applyNumberFormat="1" applyFont="1" applyFill="1" applyBorder="1" applyAlignment="1" applyProtection="1">
      <alignment horizontal="right" indent="1"/>
      <protection/>
    </xf>
    <xf numFmtId="3" fontId="0" fillId="33" borderId="19" xfId="0" applyNumberFormat="1" applyFont="1" applyFill="1" applyBorder="1" applyAlignment="1" applyProtection="1">
      <alignment/>
      <protection locked="0"/>
    </xf>
    <xf numFmtId="3" fontId="31" fillId="33" borderId="67" xfId="0" applyNumberFormat="1" applyFont="1" applyFill="1" applyBorder="1" applyAlignment="1" applyProtection="1">
      <alignment horizontal="right" indent="1"/>
      <protection/>
    </xf>
    <xf numFmtId="3" fontId="2" fillId="33" borderId="99" xfId="0" applyNumberFormat="1" applyFont="1" applyFill="1" applyBorder="1" applyAlignment="1" applyProtection="1">
      <alignment horizontal="right" indent="1"/>
      <protection/>
    </xf>
    <xf numFmtId="3" fontId="2" fillId="33" borderId="88" xfId="0" applyNumberFormat="1" applyFont="1" applyFill="1" applyBorder="1" applyAlignment="1" applyProtection="1">
      <alignment horizontal="right" indent="1"/>
      <protection/>
    </xf>
    <xf numFmtId="3" fontId="2" fillId="33" borderId="94" xfId="0" applyNumberFormat="1" applyFont="1" applyFill="1" applyBorder="1" applyAlignment="1" applyProtection="1">
      <alignment horizontal="right" indent="1"/>
      <protection/>
    </xf>
    <xf numFmtId="3" fontId="2" fillId="33" borderId="59" xfId="0" applyNumberFormat="1" applyFont="1" applyFill="1" applyBorder="1" applyAlignment="1" applyProtection="1">
      <alignment horizontal="right" indent="1"/>
      <protection/>
    </xf>
    <xf numFmtId="3" fontId="2" fillId="33" borderId="25" xfId="0" applyNumberFormat="1" applyFont="1" applyFill="1" applyBorder="1" applyAlignment="1" applyProtection="1">
      <alignment horizontal="right" indent="1"/>
      <protection/>
    </xf>
    <xf numFmtId="3" fontId="2" fillId="33" borderId="100" xfId="0" applyNumberFormat="1" applyFont="1" applyFill="1" applyBorder="1" applyAlignment="1" applyProtection="1">
      <alignment horizontal="right" indent="1"/>
      <protection/>
    </xf>
    <xf numFmtId="3" fontId="1" fillId="33" borderId="13" xfId="0" applyNumberFormat="1" applyFont="1" applyFill="1" applyBorder="1" applyAlignment="1" applyProtection="1">
      <alignment horizontal="right" indent="1"/>
      <protection/>
    </xf>
    <xf numFmtId="3" fontId="0" fillId="33" borderId="94" xfId="0" applyNumberFormat="1" applyFont="1" applyFill="1" applyBorder="1" applyAlignment="1" applyProtection="1">
      <alignment horizontal="right" indent="1"/>
      <protection/>
    </xf>
    <xf numFmtId="3" fontId="7" fillId="33" borderId="10" xfId="0" applyNumberFormat="1" applyFont="1" applyFill="1" applyBorder="1" applyAlignment="1" applyProtection="1">
      <alignment horizontal="right" indent="1"/>
      <protection/>
    </xf>
    <xf numFmtId="3" fontId="0" fillId="33" borderId="0" xfId="0" applyNumberFormat="1" applyFont="1" applyFill="1" applyAlignment="1" applyProtection="1">
      <alignment/>
      <protection locked="0"/>
    </xf>
    <xf numFmtId="3" fontId="0" fillId="33" borderId="0" xfId="0" applyNumberFormat="1" applyFont="1" applyFill="1" applyBorder="1" applyAlignment="1" applyProtection="1">
      <alignment/>
      <protection locked="0"/>
    </xf>
    <xf numFmtId="3" fontId="0" fillId="33" borderId="0" xfId="0" applyNumberFormat="1" applyFont="1" applyFill="1" applyBorder="1" applyAlignment="1" applyProtection="1">
      <alignment horizontal="right" indent="1"/>
      <protection locked="0"/>
    </xf>
    <xf numFmtId="3" fontId="0" fillId="33" borderId="67" xfId="0" applyNumberFormat="1" applyFont="1" applyFill="1" applyBorder="1" applyAlignment="1" applyProtection="1">
      <alignment horizontal="left" vertical="center"/>
      <protection locked="0"/>
    </xf>
    <xf numFmtId="3" fontId="0" fillId="33" borderId="58" xfId="0" applyNumberFormat="1" applyFont="1" applyFill="1" applyBorder="1" applyAlignment="1" applyProtection="1">
      <alignment/>
      <protection locked="0"/>
    </xf>
    <xf numFmtId="3" fontId="0" fillId="33" borderId="81" xfId="0" applyNumberFormat="1" applyFont="1" applyFill="1" applyBorder="1" applyAlignment="1" applyProtection="1">
      <alignment/>
      <protection locked="0"/>
    </xf>
    <xf numFmtId="3" fontId="0" fillId="33" borderId="0" xfId="0" applyNumberFormat="1" applyFont="1" applyFill="1" applyAlignment="1" applyProtection="1">
      <alignment/>
      <protection locked="0"/>
    </xf>
    <xf numFmtId="3" fontId="0" fillId="33" borderId="94" xfId="0" applyNumberFormat="1" applyFont="1" applyFill="1" applyBorder="1" applyAlignment="1" applyProtection="1">
      <alignment horizontal="left" vertical="center"/>
      <protection locked="0"/>
    </xf>
    <xf numFmtId="3" fontId="0" fillId="33" borderId="61" xfId="0" applyNumberFormat="1" applyFont="1" applyFill="1" applyBorder="1" applyAlignment="1" applyProtection="1">
      <alignment/>
      <protection locked="0"/>
    </xf>
    <xf numFmtId="3" fontId="0" fillId="33" borderId="69" xfId="0" applyNumberFormat="1" applyFont="1" applyFill="1" applyBorder="1" applyAlignment="1" applyProtection="1">
      <alignment horizontal="left"/>
      <protection locked="0"/>
    </xf>
    <xf numFmtId="3" fontId="0" fillId="33" borderId="57" xfId="0" applyNumberFormat="1" applyFont="1" applyFill="1" applyBorder="1" applyAlignment="1" applyProtection="1">
      <alignment/>
      <protection locked="0"/>
    </xf>
    <xf numFmtId="3" fontId="0" fillId="33" borderId="94" xfId="0" applyNumberFormat="1" applyFont="1" applyFill="1" applyBorder="1" applyAlignment="1" applyProtection="1">
      <alignment horizontal="left"/>
      <protection locked="0"/>
    </xf>
    <xf numFmtId="3" fontId="0" fillId="33" borderId="0" xfId="0" applyNumberFormat="1" applyFont="1" applyFill="1" applyBorder="1" applyAlignment="1" applyProtection="1">
      <alignment/>
      <protection locked="0"/>
    </xf>
    <xf numFmtId="3" fontId="0" fillId="33" borderId="17" xfId="0" applyNumberFormat="1" applyFont="1" applyFill="1" applyBorder="1" applyAlignment="1" applyProtection="1">
      <alignment horizontal="left"/>
      <protection locked="0"/>
    </xf>
    <xf numFmtId="3" fontId="0" fillId="33" borderId="95" xfId="0" applyNumberFormat="1" applyFont="1" applyFill="1" applyBorder="1" applyAlignment="1" applyProtection="1">
      <alignment horizontal="right" indent="1"/>
      <protection/>
    </xf>
    <xf numFmtId="3" fontId="0" fillId="33" borderId="31" xfId="0" applyNumberFormat="1" applyFont="1" applyFill="1" applyBorder="1" applyAlignment="1" applyProtection="1">
      <alignment horizontal="right" indent="1"/>
      <protection locked="0"/>
    </xf>
    <xf numFmtId="3" fontId="0" fillId="33" borderId="61" xfId="0" applyNumberFormat="1" applyFont="1" applyFill="1" applyBorder="1" applyAlignment="1" applyProtection="1">
      <alignment horizontal="right" indent="1"/>
      <protection locked="0"/>
    </xf>
    <xf numFmtId="3" fontId="0" fillId="33" borderId="0" xfId="0" applyNumberFormat="1" applyFont="1" applyFill="1" applyAlignment="1" applyProtection="1">
      <alignment horizontal="right"/>
      <protection locked="0"/>
    </xf>
    <xf numFmtId="3" fontId="0" fillId="33" borderId="12" xfId="0" applyNumberFormat="1" applyFont="1" applyFill="1" applyBorder="1" applyAlignment="1" applyProtection="1">
      <alignment horizontal="left"/>
      <protection locked="0"/>
    </xf>
    <xf numFmtId="3" fontId="0" fillId="33" borderId="86" xfId="0" applyNumberFormat="1" applyFont="1" applyFill="1" applyBorder="1" applyAlignment="1" applyProtection="1">
      <alignment horizontal="right" indent="1"/>
      <protection locked="0"/>
    </xf>
    <xf numFmtId="3" fontId="0" fillId="33" borderId="57" xfId="0" applyNumberFormat="1" applyFont="1" applyFill="1" applyBorder="1" applyAlignment="1" applyProtection="1">
      <alignment horizontal="right" indent="1"/>
      <protection locked="0"/>
    </xf>
    <xf numFmtId="3" fontId="0" fillId="33" borderId="95" xfId="0" applyNumberFormat="1" applyFont="1" applyFill="1" applyBorder="1" applyAlignment="1" applyProtection="1">
      <alignment horizontal="right" indent="1"/>
      <protection locked="0"/>
    </xf>
    <xf numFmtId="3" fontId="0" fillId="33" borderId="0" xfId="0" applyNumberFormat="1" applyFont="1" applyFill="1" applyBorder="1" applyAlignment="1" applyProtection="1">
      <alignment vertical="center" wrapText="1"/>
      <protection locked="0"/>
    </xf>
    <xf numFmtId="3" fontId="0" fillId="33" borderId="89" xfId="0" applyNumberFormat="1" applyFont="1" applyFill="1" applyBorder="1" applyAlignment="1" applyProtection="1">
      <alignment horizontal="right" indent="1"/>
      <protection locked="0"/>
    </xf>
    <xf numFmtId="3" fontId="0" fillId="33" borderId="19" xfId="0" applyNumberFormat="1" applyFont="1" applyFill="1" applyBorder="1" applyAlignment="1" applyProtection="1">
      <alignment horizontal="right" indent="1"/>
      <protection locked="0"/>
    </xf>
    <xf numFmtId="3" fontId="0" fillId="33" borderId="91" xfId="0" applyNumberFormat="1" applyFont="1" applyFill="1" applyBorder="1" applyAlignment="1" applyProtection="1">
      <alignment horizontal="right" indent="1"/>
      <protection locked="0"/>
    </xf>
    <xf numFmtId="3" fontId="0" fillId="33" borderId="91" xfId="0" applyNumberFormat="1" applyFont="1" applyFill="1" applyBorder="1" applyAlignment="1" applyProtection="1">
      <alignment horizontal="right" indent="1"/>
      <protection/>
    </xf>
    <xf numFmtId="3" fontId="0" fillId="33" borderId="67" xfId="0" applyNumberFormat="1" applyFont="1" applyFill="1" applyBorder="1" applyAlignment="1" applyProtection="1">
      <alignment horizontal="left"/>
      <protection locked="0"/>
    </xf>
    <xf numFmtId="3" fontId="0" fillId="33" borderId="29" xfId="0" applyNumberFormat="1" applyFont="1" applyFill="1" applyBorder="1" applyAlignment="1" applyProtection="1">
      <alignment horizontal="right" indent="1"/>
      <protection locked="0"/>
    </xf>
    <xf numFmtId="3" fontId="0" fillId="33" borderId="58" xfId="0" applyNumberFormat="1" applyFont="1" applyFill="1" applyBorder="1" applyAlignment="1" applyProtection="1">
      <alignment horizontal="right" indent="1"/>
      <protection locked="0"/>
    </xf>
    <xf numFmtId="3" fontId="0" fillId="33" borderId="0" xfId="0" applyNumberFormat="1" applyFont="1" applyFill="1" applyBorder="1" applyAlignment="1" applyProtection="1">
      <alignment vertical="center" wrapText="1"/>
      <protection locked="0"/>
    </xf>
    <xf numFmtId="3" fontId="0" fillId="33" borderId="0" xfId="0" applyNumberFormat="1" applyFont="1" applyFill="1" applyAlignment="1" applyProtection="1">
      <alignment horizontal="left"/>
      <protection locked="0"/>
    </xf>
    <xf numFmtId="3" fontId="0" fillId="33" borderId="69" xfId="0" applyNumberFormat="1" applyFont="1" applyFill="1" applyBorder="1" applyAlignment="1" applyProtection="1">
      <alignment horizontal="left"/>
      <protection locked="0"/>
    </xf>
    <xf numFmtId="3" fontId="0" fillId="33" borderId="61" xfId="0" applyNumberFormat="1" applyFont="1" applyFill="1" applyBorder="1" applyAlignment="1" applyProtection="1">
      <alignment horizontal="right" indent="1"/>
      <protection locked="0"/>
    </xf>
    <xf numFmtId="3" fontId="0" fillId="33" borderId="0" xfId="0" applyNumberFormat="1" applyFont="1" applyFill="1" applyBorder="1" applyAlignment="1" applyProtection="1">
      <alignment horizontal="left"/>
      <protection locked="0"/>
    </xf>
    <xf numFmtId="3" fontId="0" fillId="33" borderId="68" xfId="0" applyNumberFormat="1" applyFont="1" applyFill="1" applyBorder="1" applyAlignment="1" applyProtection="1">
      <alignment horizontal="right" indent="1"/>
      <protection/>
    </xf>
    <xf numFmtId="3" fontId="0" fillId="33" borderId="0" xfId="0" applyNumberFormat="1" applyFont="1" applyFill="1" applyAlignment="1" applyProtection="1">
      <alignment horizontal="left" vertical="center" wrapText="1"/>
      <protection locked="0"/>
    </xf>
    <xf numFmtId="3" fontId="0" fillId="33" borderId="0" xfId="0" applyNumberFormat="1" applyFont="1" applyFill="1" applyBorder="1" applyAlignment="1" applyProtection="1">
      <alignment horizontal="left" vertical="center" wrapText="1"/>
      <protection locked="0"/>
    </xf>
    <xf numFmtId="3" fontId="0" fillId="33" borderId="0" xfId="0" applyNumberFormat="1" applyFont="1" applyFill="1" applyAlignment="1" applyProtection="1">
      <alignment horizontal="right"/>
      <protection locked="0"/>
    </xf>
    <xf numFmtId="3" fontId="0" fillId="33" borderId="0" xfId="0" applyNumberFormat="1" applyFont="1" applyFill="1" applyAlignment="1" applyProtection="1">
      <alignment horizontal="left"/>
      <protection locked="0"/>
    </xf>
    <xf numFmtId="3" fontId="0" fillId="33" borderId="0" xfId="0" applyNumberFormat="1" applyFont="1" applyFill="1" applyAlignment="1" applyProtection="1">
      <alignment horizontal="left"/>
      <protection locked="0"/>
    </xf>
    <xf numFmtId="3" fontId="0" fillId="33" borderId="11" xfId="0" applyNumberFormat="1" applyFont="1" applyFill="1" applyBorder="1" applyAlignment="1" applyProtection="1">
      <alignment horizontal="left"/>
      <protection locked="0"/>
    </xf>
    <xf numFmtId="3" fontId="0" fillId="33" borderId="71" xfId="0" applyNumberFormat="1" applyFont="1" applyFill="1" applyBorder="1" applyAlignment="1" applyProtection="1">
      <alignment horizontal="right" indent="1"/>
      <protection locked="0"/>
    </xf>
    <xf numFmtId="3" fontId="0" fillId="33" borderId="97" xfId="0" applyNumberFormat="1" applyFont="1" applyFill="1" applyBorder="1" applyAlignment="1" applyProtection="1">
      <alignment horizontal="left"/>
      <protection locked="0"/>
    </xf>
    <xf numFmtId="3" fontId="0" fillId="33" borderId="93" xfId="0" applyNumberFormat="1" applyFont="1" applyFill="1" applyBorder="1" applyAlignment="1" applyProtection="1">
      <alignment horizontal="right" indent="1"/>
      <protection locked="0"/>
    </xf>
    <xf numFmtId="3" fontId="0" fillId="33" borderId="24" xfId="0" applyNumberFormat="1" applyFont="1" applyFill="1" applyBorder="1" applyAlignment="1" applyProtection="1">
      <alignment horizontal="left"/>
      <protection locked="0"/>
    </xf>
    <xf numFmtId="3" fontId="0" fillId="33" borderId="13" xfId="0" applyNumberFormat="1" applyFont="1" applyFill="1" applyBorder="1" applyAlignment="1" applyProtection="1">
      <alignment horizontal="left"/>
      <protection locked="0"/>
    </xf>
    <xf numFmtId="3" fontId="0" fillId="0" borderId="0" xfId="0" applyNumberFormat="1" applyFont="1" applyFill="1" applyAlignment="1" applyProtection="1">
      <alignment/>
      <protection locked="0"/>
    </xf>
    <xf numFmtId="3" fontId="0" fillId="33" borderId="0" xfId="0" applyNumberFormat="1" applyFont="1" applyFill="1" applyAlignment="1" applyProtection="1">
      <alignment horizontal="left" vertical="center" indent="2"/>
      <protection locked="0"/>
    </xf>
    <xf numFmtId="3" fontId="0" fillId="34" borderId="0" xfId="0" applyNumberFormat="1" applyFont="1" applyFill="1" applyBorder="1" applyAlignment="1" applyProtection="1">
      <alignment horizontal="left" vertical="center" indent="2"/>
      <protection locked="0"/>
    </xf>
    <xf numFmtId="3" fontId="0" fillId="33" borderId="0" xfId="0" applyNumberFormat="1" applyFont="1" applyFill="1" applyBorder="1" applyAlignment="1" applyProtection="1">
      <alignment horizontal="left" vertical="center" indent="2"/>
      <protection locked="0"/>
    </xf>
    <xf numFmtId="3" fontId="0" fillId="33" borderId="0" xfId="0" applyNumberFormat="1" applyFont="1" applyFill="1" applyAlignment="1" applyProtection="1">
      <alignment horizontal="left" vertical="center" indent="2"/>
      <protection locked="0"/>
    </xf>
    <xf numFmtId="3" fontId="0" fillId="33" borderId="25" xfId="0" applyNumberFormat="1" applyFont="1" applyFill="1" applyBorder="1" applyAlignment="1" applyProtection="1">
      <alignment horizontal="left"/>
      <protection locked="0"/>
    </xf>
    <xf numFmtId="0" fontId="25" fillId="33" borderId="0" xfId="0" applyFont="1" applyFill="1" applyBorder="1" applyAlignment="1">
      <alignment/>
    </xf>
    <xf numFmtId="0" fontId="33" fillId="33" borderId="0" xfId="0" applyFont="1" applyFill="1" applyAlignment="1">
      <alignment horizontal="left" vertical="center" wrapText="1"/>
    </xf>
    <xf numFmtId="0" fontId="34" fillId="33" borderId="0" xfId="0" applyFont="1" applyFill="1" applyAlignment="1">
      <alignment horizontal="left" vertical="center" wrapText="1"/>
    </xf>
    <xf numFmtId="0" fontId="4" fillId="33" borderId="0" xfId="0" applyFont="1" applyFill="1" applyBorder="1" applyAlignment="1">
      <alignment horizontal="left" indent="1"/>
    </xf>
    <xf numFmtId="0" fontId="9" fillId="33" borderId="0" xfId="0" applyFont="1" applyFill="1" applyAlignment="1">
      <alignment horizontal="left" vertical="center" indent="1"/>
    </xf>
    <xf numFmtId="0" fontId="4" fillId="33" borderId="0" xfId="0" applyFont="1" applyFill="1" applyAlignment="1">
      <alignment horizontal="left" vertical="center" indent="1"/>
    </xf>
    <xf numFmtId="49" fontId="25" fillId="33" borderId="101" xfId="0" applyNumberFormat="1" applyFont="1" applyFill="1" applyBorder="1" applyAlignment="1">
      <alignment horizontal="left" vertical="center" indent="1"/>
    </xf>
    <xf numFmtId="0" fontId="4" fillId="33" borderId="101" xfId="0" applyFont="1" applyFill="1" applyBorder="1" applyAlignment="1">
      <alignment horizontal="left" vertical="center" indent="1"/>
    </xf>
    <xf numFmtId="0" fontId="25" fillId="33" borderId="101" xfId="0" applyFont="1" applyFill="1" applyBorder="1" applyAlignment="1">
      <alignment horizontal="left" vertical="center" indent="1"/>
    </xf>
    <xf numFmtId="0" fontId="6" fillId="33" borderId="101" xfId="0" applyFont="1" applyFill="1" applyBorder="1" applyAlignment="1">
      <alignment horizontal="left" vertical="center" indent="1"/>
    </xf>
    <xf numFmtId="3" fontId="37" fillId="33" borderId="0" xfId="0" applyNumberFormat="1" applyFont="1" applyFill="1" applyAlignment="1" applyProtection="1">
      <alignment horizontal="left" vertical="center" indent="2"/>
      <protection locked="0"/>
    </xf>
    <xf numFmtId="3" fontId="0" fillId="33" borderId="0" xfId="0" applyNumberFormat="1" applyFont="1" applyFill="1" applyAlignment="1" applyProtection="1">
      <alignment/>
      <protection locked="0"/>
    </xf>
    <xf numFmtId="3" fontId="0" fillId="33" borderId="0" xfId="0" applyNumberFormat="1" applyFont="1" applyFill="1" applyBorder="1" applyAlignment="1" applyProtection="1">
      <alignment/>
      <protection locked="0"/>
    </xf>
    <xf numFmtId="3" fontId="0" fillId="33" borderId="0" xfId="0" applyNumberFormat="1" applyFont="1" applyFill="1" applyAlignment="1" applyProtection="1">
      <alignment/>
      <protection locked="0"/>
    </xf>
    <xf numFmtId="3" fontId="0" fillId="33" borderId="0" xfId="0" applyNumberFormat="1" applyFont="1" applyFill="1" applyAlignment="1" applyProtection="1">
      <alignment vertical="center"/>
      <protection locked="0"/>
    </xf>
    <xf numFmtId="3" fontId="0" fillId="33" borderId="0" xfId="0" applyNumberFormat="1" applyFont="1" applyFill="1" applyBorder="1" applyAlignment="1" applyProtection="1">
      <alignment vertical="center"/>
      <protection locked="0"/>
    </xf>
    <xf numFmtId="3" fontId="0" fillId="33" borderId="0" xfId="0" applyNumberFormat="1" applyFont="1" applyFill="1" applyAlignment="1" applyProtection="1">
      <alignment vertical="center"/>
      <protection locked="0"/>
    </xf>
    <xf numFmtId="3" fontId="31" fillId="33" borderId="0" xfId="0" applyNumberFormat="1" applyFont="1" applyFill="1" applyBorder="1" applyAlignment="1" applyProtection="1">
      <alignment/>
      <protection/>
    </xf>
    <xf numFmtId="3" fontId="0" fillId="33" borderId="0" xfId="0" applyNumberFormat="1" applyFill="1" applyAlignment="1" applyProtection="1">
      <alignment horizontal="right"/>
      <protection locked="0"/>
    </xf>
    <xf numFmtId="3" fontId="31" fillId="33" borderId="0" xfId="0" applyNumberFormat="1" applyFont="1" applyFill="1" applyBorder="1" applyAlignment="1" applyProtection="1">
      <alignment horizontal="right" vertical="top" wrapText="1"/>
      <protection locked="0"/>
    </xf>
    <xf numFmtId="3" fontId="0" fillId="33" borderId="82" xfId="0" applyNumberFormat="1" applyFont="1" applyFill="1" applyBorder="1" applyAlignment="1" applyProtection="1">
      <alignment horizontal="left" vertical="center"/>
      <protection locked="0"/>
    </xf>
    <xf numFmtId="3" fontId="31" fillId="33" borderId="15" xfId="0" applyNumberFormat="1" applyFont="1" applyFill="1" applyBorder="1" applyAlignment="1" applyProtection="1">
      <alignment horizontal="right" indent="1"/>
      <protection/>
    </xf>
    <xf numFmtId="3" fontId="0" fillId="33" borderId="16" xfId="0" applyNumberFormat="1" applyFont="1" applyFill="1" applyBorder="1" applyAlignment="1" applyProtection="1">
      <alignment horizontal="right" indent="1"/>
      <protection locked="0"/>
    </xf>
    <xf numFmtId="3" fontId="0" fillId="33" borderId="14" xfId="0" applyNumberFormat="1" applyFont="1" applyFill="1" applyBorder="1" applyAlignment="1" applyProtection="1">
      <alignment horizontal="right" indent="1"/>
      <protection locked="0"/>
    </xf>
    <xf numFmtId="3" fontId="0" fillId="33" borderId="73" xfId="0" applyNumberFormat="1" applyFont="1" applyFill="1" applyBorder="1" applyAlignment="1" applyProtection="1">
      <alignment horizontal="right" indent="1"/>
      <protection locked="0"/>
    </xf>
    <xf numFmtId="3" fontId="7" fillId="33" borderId="0" xfId="0" applyNumberFormat="1" applyFont="1" applyFill="1" applyBorder="1" applyAlignment="1" applyProtection="1">
      <alignment horizontal="right" indent="1"/>
      <protection/>
    </xf>
    <xf numFmtId="3" fontId="0" fillId="33" borderId="0" xfId="0" applyNumberFormat="1" applyFont="1" applyFill="1" applyBorder="1" applyAlignment="1" applyProtection="1">
      <alignment horizontal="left" vertical="center"/>
      <protection locked="0"/>
    </xf>
    <xf numFmtId="3" fontId="31" fillId="33" borderId="0" xfId="0" applyNumberFormat="1" applyFont="1" applyFill="1" applyBorder="1" applyAlignment="1" applyProtection="1">
      <alignment horizontal="right" indent="1"/>
      <protection/>
    </xf>
    <xf numFmtId="3" fontId="1" fillId="33" borderId="0" xfId="0" applyNumberFormat="1" applyFont="1" applyFill="1" applyBorder="1" applyAlignment="1" applyProtection="1">
      <alignment horizontal="right" indent="1"/>
      <protection/>
    </xf>
    <xf numFmtId="0" fontId="1" fillId="33" borderId="0" xfId="0" applyFont="1" applyFill="1" applyBorder="1" applyAlignment="1" applyProtection="1">
      <alignment horizontal="right" indent="1"/>
      <protection/>
    </xf>
    <xf numFmtId="3" fontId="16" fillId="33" borderId="0" xfId="0" applyNumberFormat="1" applyFont="1" applyFill="1" applyAlignment="1" applyProtection="1">
      <alignment/>
      <protection locked="0"/>
    </xf>
    <xf numFmtId="3" fontId="0" fillId="33" borderId="0" xfId="0" applyNumberFormat="1" applyFont="1" applyFill="1" applyAlignment="1" applyProtection="1">
      <alignment horizontal="right" vertical="center" indent="2"/>
      <protection locked="0"/>
    </xf>
    <xf numFmtId="3" fontId="0" fillId="33" borderId="0" xfId="0" applyNumberFormat="1" applyFont="1" applyFill="1" applyAlignment="1" applyProtection="1">
      <alignment horizontal="right" vertical="center"/>
      <protection locked="0"/>
    </xf>
    <xf numFmtId="3" fontId="0" fillId="33" borderId="25" xfId="0" applyNumberFormat="1" applyFont="1" applyFill="1" applyBorder="1" applyAlignment="1" applyProtection="1">
      <alignment horizontal="right" vertical="center" wrapText="1" indent="2"/>
      <protection locked="0"/>
    </xf>
    <xf numFmtId="3" fontId="0" fillId="33" borderId="0" xfId="0" applyNumberFormat="1" applyFont="1" applyFill="1" applyBorder="1" applyAlignment="1" applyProtection="1">
      <alignment horizontal="right" vertical="center" wrapText="1" indent="2"/>
      <protection locked="0"/>
    </xf>
    <xf numFmtId="3" fontId="0" fillId="33" borderId="25" xfId="0" applyNumberFormat="1" applyFont="1" applyFill="1" applyBorder="1" applyAlignment="1" applyProtection="1">
      <alignment horizontal="right" vertical="center"/>
      <protection locked="0"/>
    </xf>
    <xf numFmtId="3" fontId="31" fillId="33" borderId="0" xfId="0" applyNumberFormat="1" applyFont="1" applyFill="1" applyBorder="1" applyAlignment="1" applyProtection="1">
      <alignment horizontal="right"/>
      <protection/>
    </xf>
    <xf numFmtId="4" fontId="1" fillId="33" borderId="0" xfId="0" applyNumberFormat="1" applyFont="1" applyFill="1" applyBorder="1" applyAlignment="1" applyProtection="1">
      <alignment horizontal="center"/>
      <protection locked="0"/>
    </xf>
    <xf numFmtId="3" fontId="1" fillId="33" borderId="18" xfId="0" applyNumberFormat="1" applyFont="1" applyFill="1" applyBorder="1" applyAlignment="1" applyProtection="1">
      <alignment horizontal="right" indent="1"/>
      <protection/>
    </xf>
    <xf numFmtId="3" fontId="10" fillId="33" borderId="102" xfId="0" applyNumberFormat="1" applyFont="1" applyFill="1" applyBorder="1" applyAlignment="1" applyProtection="1">
      <alignment horizontal="right" vertical="center" wrapText="1" indent="1"/>
      <protection locked="0"/>
    </xf>
    <xf numFmtId="3" fontId="0" fillId="33" borderId="103" xfId="0" applyNumberFormat="1" applyFont="1" applyFill="1" applyBorder="1" applyAlignment="1" applyProtection="1">
      <alignment horizontal="right" indent="1"/>
      <protection locked="0"/>
    </xf>
    <xf numFmtId="3" fontId="0" fillId="33" borderId="99" xfId="0" applyNumberFormat="1" applyFont="1" applyFill="1" applyBorder="1" applyAlignment="1" applyProtection="1">
      <alignment horizontal="right" indent="1"/>
      <protection locked="0"/>
    </xf>
    <xf numFmtId="0" fontId="4" fillId="33" borderId="0" xfId="0" applyFont="1" applyFill="1" applyBorder="1" applyAlignment="1">
      <alignment horizontal="left" vertical="center" indent="1"/>
    </xf>
    <xf numFmtId="0" fontId="34" fillId="33" borderId="104" xfId="0" applyFont="1" applyFill="1" applyBorder="1" applyAlignment="1">
      <alignment horizontal="left" vertical="center" wrapText="1"/>
    </xf>
    <xf numFmtId="3" fontId="1" fillId="33" borderId="0" xfId="0" applyNumberFormat="1" applyFont="1" applyFill="1" applyBorder="1" applyAlignment="1" applyProtection="1">
      <alignment horizontal="left" vertical="center" indent="2"/>
      <protection locked="0"/>
    </xf>
    <xf numFmtId="3" fontId="0" fillId="0" borderId="17" xfId="0" applyNumberFormat="1" applyBorder="1" applyAlignment="1" applyProtection="1">
      <alignment horizontal="right" indent="1"/>
      <protection locked="0"/>
    </xf>
    <xf numFmtId="3" fontId="0" fillId="0" borderId="11" xfId="0" applyNumberFormat="1" applyBorder="1" applyAlignment="1" applyProtection="1">
      <alignment horizontal="right" indent="1"/>
      <protection locked="0"/>
    </xf>
    <xf numFmtId="3" fontId="0" fillId="0" borderId="18" xfId="0" applyNumberFormat="1" applyBorder="1" applyAlignment="1" applyProtection="1">
      <alignment horizontal="right" indent="1"/>
      <protection locked="0"/>
    </xf>
    <xf numFmtId="3" fontId="1" fillId="0" borderId="10" xfId="0" applyNumberFormat="1" applyFont="1" applyBorder="1" applyAlignment="1" applyProtection="1">
      <alignment horizontal="right" indent="1"/>
      <protection/>
    </xf>
    <xf numFmtId="0" fontId="25" fillId="0" borderId="0" xfId="0" applyFont="1" applyAlignment="1">
      <alignment/>
    </xf>
    <xf numFmtId="0" fontId="4" fillId="0" borderId="0" xfId="0" applyFont="1" applyAlignment="1">
      <alignment horizontal="left" vertical="center" indent="1"/>
    </xf>
    <xf numFmtId="0" fontId="4" fillId="0" borderId="19" xfId="0" applyFont="1" applyBorder="1" applyAlignment="1">
      <alignment/>
    </xf>
    <xf numFmtId="0" fontId="39" fillId="0" borderId="0" xfId="0" applyFont="1" applyAlignment="1">
      <alignment horizontal="left" vertical="center" indent="1"/>
    </xf>
    <xf numFmtId="0" fontId="40" fillId="0" borderId="0" xfId="0" applyFont="1" applyAlignment="1">
      <alignment horizontal="left" vertical="center" indent="1"/>
    </xf>
    <xf numFmtId="0" fontId="39" fillId="0" borderId="0" xfId="0" applyFont="1" applyAlignment="1">
      <alignment/>
    </xf>
    <xf numFmtId="0" fontId="39" fillId="0" borderId="19" xfId="0" applyFont="1" applyBorder="1" applyAlignment="1">
      <alignment horizontal="left" vertical="center" wrapText="1" indent="1"/>
    </xf>
    <xf numFmtId="0" fontId="39" fillId="0" borderId="19" xfId="0" applyFont="1" applyBorder="1" applyAlignment="1">
      <alignment/>
    </xf>
    <xf numFmtId="0" fontId="39" fillId="0" borderId="0" xfId="0" applyFont="1" applyBorder="1" applyAlignment="1">
      <alignment horizontal="left" vertical="center" indent="1"/>
    </xf>
    <xf numFmtId="0" fontId="39" fillId="0" borderId="0" xfId="0" applyFont="1" applyBorder="1" applyAlignment="1">
      <alignment/>
    </xf>
    <xf numFmtId="0" fontId="39" fillId="0" borderId="19" xfId="0" applyFont="1" applyBorder="1" applyAlignment="1">
      <alignment horizontal="left" vertical="center" indent="1"/>
    </xf>
    <xf numFmtId="0" fontId="39" fillId="0" borderId="19" xfId="0" applyFont="1" applyBorder="1" applyAlignment="1">
      <alignment horizontal="left" indent="1"/>
    </xf>
    <xf numFmtId="0" fontId="39" fillId="0" borderId="19" xfId="0" applyFont="1" applyBorder="1" applyAlignment="1">
      <alignment horizontal="right" indent="1"/>
    </xf>
    <xf numFmtId="0" fontId="39" fillId="0" borderId="19" xfId="0" applyFont="1" applyBorder="1" applyAlignment="1">
      <alignment horizontal="right" wrapText="1" indent="1"/>
    </xf>
    <xf numFmtId="3" fontId="39" fillId="0" borderId="19" xfId="0" applyNumberFormat="1" applyFont="1" applyBorder="1" applyAlignment="1">
      <alignment horizontal="right" indent="1"/>
    </xf>
    <xf numFmtId="0" fontId="39" fillId="0" borderId="0" xfId="0" applyFont="1" applyBorder="1" applyAlignment="1">
      <alignment horizontal="left" vertical="center" wrapText="1" indent="1"/>
    </xf>
    <xf numFmtId="0" fontId="0" fillId="0" borderId="19" xfId="0" applyFont="1" applyBorder="1" applyAlignment="1">
      <alignment horizontal="left" vertical="center" wrapText="1" inden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0" fontId="36" fillId="0" borderId="0" xfId="0" applyFont="1" applyBorder="1" applyAlignment="1">
      <alignment horizontal="left" vertical="center" indent="1"/>
    </xf>
    <xf numFmtId="0" fontId="0" fillId="0" borderId="0" xfId="0" applyFont="1" applyAlignment="1">
      <alignment horizontal="left" indent="1"/>
    </xf>
    <xf numFmtId="0" fontId="0" fillId="0" borderId="19" xfId="0" applyFont="1" applyBorder="1" applyAlignment="1">
      <alignment horizontal="left" indent="1"/>
    </xf>
    <xf numFmtId="0" fontId="0" fillId="0" borderId="19" xfId="0" applyFont="1" applyBorder="1" applyAlignment="1">
      <alignment horizontal="left" indent="1"/>
    </xf>
    <xf numFmtId="3" fontId="39" fillId="0" borderId="0" xfId="0" applyNumberFormat="1" applyFont="1" applyBorder="1" applyAlignment="1">
      <alignment horizontal="right" indent="1"/>
    </xf>
    <xf numFmtId="0" fontId="39" fillId="0" borderId="98" xfId="0" applyFont="1" applyBorder="1" applyAlignment="1">
      <alignment horizontal="left" vertical="center" wrapText="1" indent="1"/>
    </xf>
    <xf numFmtId="3" fontId="39" fillId="0" borderId="89" xfId="0" applyNumberFormat="1" applyFont="1" applyBorder="1" applyAlignment="1">
      <alignment horizontal="right" indent="1"/>
    </xf>
    <xf numFmtId="0" fontId="39" fillId="0" borderId="0" xfId="0" applyFont="1" applyBorder="1" applyAlignment="1">
      <alignment horizontal="right" indent="1"/>
    </xf>
    <xf numFmtId="0" fontId="39" fillId="0" borderId="0" xfId="0" applyFont="1" applyAlignment="1">
      <alignment horizontal="right" indent="1"/>
    </xf>
    <xf numFmtId="3" fontId="40" fillId="0" borderId="0" xfId="0" applyNumberFormat="1" applyFont="1" applyAlignment="1">
      <alignment horizontal="left" vertical="center" indent="1"/>
    </xf>
    <xf numFmtId="3" fontId="39" fillId="0" borderId="0" xfId="0" applyNumberFormat="1" applyFont="1" applyAlignment="1">
      <alignment horizontal="left" vertical="center" indent="1"/>
    </xf>
    <xf numFmtId="3" fontId="39" fillId="0" borderId="0" xfId="0" applyNumberFormat="1" applyFont="1" applyAlignment="1">
      <alignment/>
    </xf>
    <xf numFmtId="3" fontId="39" fillId="0" borderId="0" xfId="0" applyNumberFormat="1" applyFont="1" applyBorder="1" applyAlignment="1">
      <alignment horizontal="left" vertical="center" indent="1"/>
    </xf>
    <xf numFmtId="3" fontId="39" fillId="0" borderId="19" xfId="0" applyNumberFormat="1" applyFont="1" applyBorder="1" applyAlignment="1">
      <alignment horizontal="left" vertical="center" wrapText="1" indent="1"/>
    </xf>
    <xf numFmtId="3" fontId="39" fillId="0" borderId="0" xfId="0" applyNumberFormat="1" applyFont="1" applyBorder="1" applyAlignment="1">
      <alignment/>
    </xf>
    <xf numFmtId="3" fontId="0" fillId="0" borderId="19" xfId="0" applyNumberFormat="1" applyFont="1" applyBorder="1" applyAlignment="1">
      <alignment horizontal="left" vertical="center" wrapText="1" indent="1"/>
    </xf>
    <xf numFmtId="3" fontId="0" fillId="0" borderId="19" xfId="0" applyNumberFormat="1" applyFont="1" applyBorder="1" applyAlignment="1">
      <alignment horizontal="left" indent="1"/>
    </xf>
    <xf numFmtId="3" fontId="39" fillId="0" borderId="0" xfId="0" applyNumberFormat="1" applyFont="1" applyAlignment="1">
      <alignment horizontal="right" indent="1"/>
    </xf>
    <xf numFmtId="3" fontId="4" fillId="0" borderId="0" xfId="0" applyNumberFormat="1" applyFont="1" applyAlignment="1">
      <alignment/>
    </xf>
    <xf numFmtId="4" fontId="0" fillId="33" borderId="73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4" fontId="6" fillId="33" borderId="15" xfId="0" applyNumberFormat="1" applyFont="1" applyFill="1" applyBorder="1" applyAlignment="1" applyProtection="1">
      <alignment horizontal="center"/>
      <protection locked="0"/>
    </xf>
    <xf numFmtId="4" fontId="0" fillId="33" borderId="0" xfId="0" applyNumberFormat="1" applyFont="1" applyFill="1" applyBorder="1" applyAlignment="1" applyProtection="1">
      <alignment horizontal="center" vertical="center"/>
      <protection locked="0"/>
    </xf>
    <xf numFmtId="4" fontId="0" fillId="33" borderId="0" xfId="0" applyNumberFormat="1" applyFont="1" applyFill="1" applyBorder="1" applyAlignment="1" applyProtection="1">
      <alignment horizontal="centerContinuous" vertical="center"/>
      <protection locked="0"/>
    </xf>
    <xf numFmtId="4" fontId="6" fillId="33" borderId="0" xfId="0" applyNumberFormat="1" applyFont="1" applyFill="1" applyBorder="1" applyAlignment="1" applyProtection="1">
      <alignment horizontal="centerContinuous" vertical="justify"/>
      <protection locked="0"/>
    </xf>
    <xf numFmtId="172" fontId="6" fillId="33" borderId="0" xfId="0" applyNumberFormat="1" applyFont="1" applyFill="1" applyBorder="1" applyAlignment="1" applyProtection="1">
      <alignment horizontal="centerContinuous" vertical="center"/>
      <protection locked="0"/>
    </xf>
    <xf numFmtId="172" fontId="0" fillId="33" borderId="0" xfId="0" applyNumberFormat="1" applyFont="1" applyFill="1" applyBorder="1" applyAlignment="1" applyProtection="1">
      <alignment horizontal="right" indent="1"/>
      <protection/>
    </xf>
    <xf numFmtId="3" fontId="0" fillId="33" borderId="0" xfId="0" applyNumberFormat="1" applyFont="1" applyFill="1" applyBorder="1" applyAlignment="1" applyProtection="1">
      <alignment/>
      <protection locked="0"/>
    </xf>
    <xf numFmtId="3" fontId="1" fillId="33" borderId="0" xfId="0" applyNumberFormat="1" applyFont="1" applyFill="1" applyBorder="1" applyAlignment="1" applyProtection="1">
      <alignment horizontal="right"/>
      <protection/>
    </xf>
    <xf numFmtId="172" fontId="1" fillId="33" borderId="0" xfId="0" applyNumberFormat="1" applyFont="1" applyFill="1" applyBorder="1" applyAlignment="1" applyProtection="1">
      <alignment horizontal="center"/>
      <protection/>
    </xf>
    <xf numFmtId="4" fontId="6" fillId="33" borderId="0" xfId="0" applyNumberFormat="1" applyFont="1" applyFill="1" applyBorder="1" applyAlignment="1" applyProtection="1">
      <alignment horizontal="center" vertical="center"/>
      <protection locked="0"/>
    </xf>
    <xf numFmtId="3" fontId="28" fillId="0" borderId="38" xfId="0" applyNumberFormat="1" applyFont="1" applyFill="1" applyBorder="1" applyAlignment="1">
      <alignment horizontal="center" vertical="center" wrapText="1"/>
    </xf>
    <xf numFmtId="3" fontId="0" fillId="33" borderId="0" xfId="0" applyNumberFormat="1" applyFill="1" applyAlignment="1">
      <alignment/>
    </xf>
    <xf numFmtId="3" fontId="28" fillId="0" borderId="50" xfId="0" applyNumberFormat="1" applyFont="1" applyFill="1" applyBorder="1" applyAlignment="1">
      <alignment horizontal="center" vertical="center" wrapText="1"/>
    </xf>
    <xf numFmtId="3" fontId="12" fillId="33" borderId="0" xfId="0" applyNumberFormat="1" applyFont="1" applyFill="1" applyBorder="1" applyAlignment="1" applyProtection="1">
      <alignment horizontal="center"/>
      <protection/>
    </xf>
    <xf numFmtId="4" fontId="0" fillId="33" borderId="25" xfId="0" applyNumberFormat="1" applyFill="1" applyBorder="1" applyAlignment="1" applyProtection="1">
      <alignment horizontal="center"/>
      <protection locked="0"/>
    </xf>
    <xf numFmtId="4" fontId="0" fillId="33" borderId="25" xfId="0" applyNumberFormat="1" applyFont="1" applyFill="1" applyBorder="1" applyAlignment="1" applyProtection="1">
      <alignment horizontal="right" indent="1"/>
      <protection/>
    </xf>
    <xf numFmtId="4" fontId="1" fillId="33" borderId="25" xfId="0" applyNumberFormat="1" applyFont="1" applyFill="1" applyBorder="1" applyAlignment="1" applyProtection="1">
      <alignment horizontal="center"/>
      <protection/>
    </xf>
    <xf numFmtId="4" fontId="6" fillId="33" borderId="24" xfId="0" applyNumberFormat="1" applyFont="1" applyFill="1" applyBorder="1" applyAlignment="1" applyProtection="1">
      <alignment horizontal="center"/>
      <protection locked="0"/>
    </xf>
    <xf numFmtId="4" fontId="0" fillId="33" borderId="0" xfId="0" applyNumberFormat="1" applyFill="1" applyBorder="1" applyAlignment="1" applyProtection="1">
      <alignment horizontal="centerContinuous"/>
      <protection locked="0"/>
    </xf>
    <xf numFmtId="4" fontId="1" fillId="33" borderId="0" xfId="0" applyNumberFormat="1" applyFont="1" applyFill="1" applyBorder="1" applyAlignment="1" applyProtection="1">
      <alignment/>
      <protection locked="0"/>
    </xf>
    <xf numFmtId="172" fontId="1" fillId="33" borderId="0" xfId="0" applyNumberFormat="1" applyFont="1" applyFill="1" applyBorder="1" applyAlignment="1" applyProtection="1">
      <alignment horizontal="center"/>
      <protection/>
    </xf>
    <xf numFmtId="4" fontId="15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1" fillId="33" borderId="73" xfId="0" applyNumberFormat="1" applyFont="1" applyFill="1" applyBorder="1" applyAlignment="1" applyProtection="1">
      <alignment horizontal="right" indent="1"/>
      <protection/>
    </xf>
    <xf numFmtId="3" fontId="0" fillId="33" borderId="59" xfId="0" applyNumberFormat="1" applyFont="1" applyFill="1" applyBorder="1" applyAlignment="1" applyProtection="1">
      <alignment horizontal="right" indent="1"/>
      <protection/>
    </xf>
    <xf numFmtId="3" fontId="1" fillId="33" borderId="13" xfId="0" applyNumberFormat="1" applyFont="1" applyFill="1" applyBorder="1" applyAlignment="1" applyProtection="1">
      <alignment horizontal="right" indent="1"/>
      <protection locked="0"/>
    </xf>
    <xf numFmtId="3" fontId="0" fillId="33" borderId="63" xfId="0" applyNumberFormat="1" applyFont="1" applyFill="1" applyBorder="1" applyAlignment="1" applyProtection="1">
      <alignment horizontal="right" indent="1"/>
      <protection/>
    </xf>
    <xf numFmtId="3" fontId="0" fillId="33" borderId="64" xfId="0" applyNumberFormat="1" applyFont="1" applyFill="1" applyBorder="1" applyAlignment="1" applyProtection="1">
      <alignment horizontal="right" indent="1"/>
      <protection locked="0"/>
    </xf>
    <xf numFmtId="3" fontId="1" fillId="33" borderId="15" xfId="0" applyNumberFormat="1" applyFont="1" applyFill="1" applyBorder="1" applyAlignment="1" applyProtection="1">
      <alignment horizontal="right" indent="1"/>
      <protection/>
    </xf>
    <xf numFmtId="3" fontId="1" fillId="33" borderId="20" xfId="0" applyNumberFormat="1" applyFont="1" applyFill="1" applyBorder="1" applyAlignment="1" applyProtection="1">
      <alignment horizontal="right" indent="1"/>
      <protection/>
    </xf>
    <xf numFmtId="3" fontId="1" fillId="33" borderId="21" xfId="0" applyNumberFormat="1" applyFont="1" applyFill="1" applyBorder="1" applyAlignment="1" applyProtection="1">
      <alignment horizontal="right" indent="1"/>
      <protection/>
    </xf>
    <xf numFmtId="3" fontId="1" fillId="33" borderId="10" xfId="0" applyNumberFormat="1" applyFont="1" applyFill="1" applyBorder="1" applyAlignment="1" applyProtection="1">
      <alignment horizontal="right" indent="1"/>
      <protection/>
    </xf>
    <xf numFmtId="4" fontId="0" fillId="33" borderId="70" xfId="0" applyNumberFormat="1" applyFill="1" applyBorder="1" applyAlignment="1" applyProtection="1">
      <alignment horizontal="right" indent="1"/>
      <protection locked="0"/>
    </xf>
    <xf numFmtId="3" fontId="0" fillId="33" borderId="71" xfId="0" applyNumberFormat="1" applyFill="1" applyBorder="1" applyAlignment="1" applyProtection="1">
      <alignment horizontal="right" indent="1"/>
      <protection locked="0"/>
    </xf>
    <xf numFmtId="3" fontId="0" fillId="33" borderId="80" xfId="0" applyNumberFormat="1" applyFont="1" applyFill="1" applyBorder="1" applyAlignment="1" applyProtection="1">
      <alignment horizontal="right" indent="1"/>
      <protection locked="0"/>
    </xf>
    <xf numFmtId="3" fontId="5" fillId="33" borderId="66" xfId="0" applyNumberFormat="1" applyFont="1" applyFill="1" applyBorder="1" applyAlignment="1" applyProtection="1">
      <alignment horizontal="right" indent="1"/>
      <protection locked="0"/>
    </xf>
    <xf numFmtId="3" fontId="12" fillId="33" borderId="21" xfId="0" applyNumberFormat="1" applyFont="1" applyFill="1" applyBorder="1" applyAlignment="1" applyProtection="1">
      <alignment horizontal="right" indent="1"/>
      <protection/>
    </xf>
    <xf numFmtId="3" fontId="1" fillId="33" borderId="17" xfId="0" applyNumberFormat="1" applyFont="1" applyFill="1" applyBorder="1" applyAlignment="1" applyProtection="1">
      <alignment horizontal="right" indent="1"/>
      <protection locked="0"/>
    </xf>
    <xf numFmtId="3" fontId="1" fillId="33" borderId="11" xfId="0" applyNumberFormat="1" applyFont="1" applyFill="1" applyBorder="1" applyAlignment="1" applyProtection="1">
      <alignment horizontal="right" indent="1"/>
      <protection locked="0"/>
    </xf>
    <xf numFmtId="3" fontId="1" fillId="33" borderId="18" xfId="0" applyNumberFormat="1" applyFont="1" applyFill="1" applyBorder="1" applyAlignment="1" applyProtection="1">
      <alignment horizontal="right" indent="1"/>
      <protection locked="0"/>
    </xf>
    <xf numFmtId="3" fontId="1" fillId="33" borderId="24" xfId="0" applyNumberFormat="1" applyFont="1" applyFill="1" applyBorder="1" applyAlignment="1" applyProtection="1">
      <alignment horizontal="right" indent="1"/>
      <protection/>
    </xf>
    <xf numFmtId="3" fontId="1" fillId="33" borderId="96" xfId="0" applyNumberFormat="1" applyFont="1" applyFill="1" applyBorder="1" applyAlignment="1" applyProtection="1">
      <alignment horizontal="right" indent="1"/>
      <protection/>
    </xf>
    <xf numFmtId="3" fontId="0" fillId="33" borderId="94" xfId="0" applyNumberFormat="1" applyFont="1" applyFill="1" applyBorder="1" applyAlignment="1" applyProtection="1">
      <alignment horizontal="right" indent="1"/>
      <protection locked="0"/>
    </xf>
    <xf numFmtId="3" fontId="0" fillId="33" borderId="68" xfId="0" applyNumberFormat="1" applyFont="1" applyFill="1" applyBorder="1" applyAlignment="1" applyProtection="1">
      <alignment horizontal="right" indent="1"/>
      <protection locked="0"/>
    </xf>
    <xf numFmtId="3" fontId="0" fillId="33" borderId="79" xfId="0" applyNumberFormat="1" applyFont="1" applyFill="1" applyBorder="1" applyAlignment="1" applyProtection="1">
      <alignment horizontal="right" indent="1"/>
      <protection locked="0"/>
    </xf>
    <xf numFmtId="3" fontId="0" fillId="33" borderId="68" xfId="0" applyNumberFormat="1" applyFont="1" applyFill="1" applyBorder="1" applyAlignment="1" applyProtection="1">
      <alignment horizontal="right" indent="1"/>
      <protection/>
    </xf>
    <xf numFmtId="4" fontId="6" fillId="33" borderId="14" xfId="0" applyNumberFormat="1" applyFont="1" applyFill="1" applyBorder="1" applyAlignment="1" applyProtection="1">
      <alignment horizontal="center"/>
      <protection locked="0"/>
    </xf>
    <xf numFmtId="4" fontId="6" fillId="33" borderId="24" xfId="0" applyNumberFormat="1" applyFont="1" applyFill="1" applyBorder="1" applyAlignment="1" applyProtection="1">
      <alignment horizontal="centerContinuous" vertical="center"/>
      <protection locked="0"/>
    </xf>
    <xf numFmtId="4" fontId="6" fillId="33" borderId="10" xfId="0" applyNumberFormat="1" applyFont="1" applyFill="1" applyBorder="1" applyAlignment="1" applyProtection="1">
      <alignment horizontal="center"/>
      <protection locked="0"/>
    </xf>
    <xf numFmtId="172" fontId="26" fillId="33" borderId="24" xfId="0" applyNumberFormat="1" applyFont="1" applyFill="1" applyBorder="1" applyAlignment="1" applyProtection="1">
      <alignment horizontal="left"/>
      <protection locked="0"/>
    </xf>
    <xf numFmtId="3" fontId="42" fillId="0" borderId="19" xfId="0" applyNumberFormat="1" applyFont="1" applyBorder="1" applyAlignment="1">
      <alignment horizontal="right" indent="1"/>
    </xf>
    <xf numFmtId="4" fontId="0" fillId="33" borderId="105" xfId="0" applyNumberForma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>
      <alignment wrapText="1"/>
    </xf>
    <xf numFmtId="0" fontId="0" fillId="33" borderId="0" xfId="0" applyFont="1" applyFill="1" applyBorder="1" applyAlignment="1">
      <alignment/>
    </xf>
    <xf numFmtId="3" fontId="0" fillId="0" borderId="0" xfId="0" applyNumberFormat="1" applyAlignment="1">
      <alignment wrapText="1"/>
    </xf>
    <xf numFmtId="1" fontId="39" fillId="0" borderId="19" xfId="0" applyNumberFormat="1" applyFont="1" applyBorder="1" applyAlignment="1">
      <alignment horizontal="right" indent="1"/>
    </xf>
    <xf numFmtId="2" fontId="39" fillId="0" borderId="19" xfId="0" applyNumberFormat="1" applyFont="1" applyBorder="1" applyAlignment="1">
      <alignment horizontal="right" indent="1"/>
    </xf>
    <xf numFmtId="0" fontId="4" fillId="0" borderId="0" xfId="0" applyFont="1" applyBorder="1" applyAlignment="1">
      <alignment/>
    </xf>
    <xf numFmtId="3" fontId="39" fillId="0" borderId="0" xfId="0" applyNumberFormat="1" applyFont="1" applyBorder="1" applyAlignment="1">
      <alignment horizontal="left" vertical="center" wrapText="1" indent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left" vertical="center" indent="1"/>
    </xf>
    <xf numFmtId="3" fontId="45" fillId="0" borderId="0" xfId="0" applyNumberFormat="1" applyFont="1" applyAlignment="1">
      <alignment/>
    </xf>
    <xf numFmtId="0" fontId="46" fillId="0" borderId="0" xfId="0" applyFont="1" applyAlignment="1">
      <alignment/>
    </xf>
    <xf numFmtId="3" fontId="42" fillId="0" borderId="0" xfId="0" applyNumberFormat="1" applyFont="1" applyBorder="1" applyAlignment="1">
      <alignment horizontal="right" indent="1"/>
    </xf>
    <xf numFmtId="0" fontId="0" fillId="0" borderId="19" xfId="0" applyFont="1" applyBorder="1" applyAlignment="1">
      <alignment horizontal="right" indent="1"/>
    </xf>
    <xf numFmtId="0" fontId="39" fillId="0" borderId="89" xfId="0" applyFont="1" applyBorder="1" applyAlignment="1">
      <alignment horizontal="right" indent="1"/>
    </xf>
    <xf numFmtId="3" fontId="39" fillId="0" borderId="19" xfId="0" applyNumberFormat="1" applyFont="1" applyBorder="1" applyAlignment="1">
      <alignment horizontal="right" wrapText="1" indent="1"/>
    </xf>
    <xf numFmtId="4" fontId="5" fillId="33" borderId="24" xfId="0" applyNumberFormat="1" applyFont="1" applyFill="1" applyBorder="1" applyAlignment="1" applyProtection="1">
      <alignment horizontal="centerContinuous" vertical="center"/>
      <protection locked="0"/>
    </xf>
    <xf numFmtId="4" fontId="0" fillId="33" borderId="21" xfId="0" applyNumberFormat="1" applyFill="1" applyBorder="1" applyAlignment="1" applyProtection="1">
      <alignment horizontal="centerContinuous"/>
      <protection locked="0"/>
    </xf>
    <xf numFmtId="4" fontId="6" fillId="33" borderId="10" xfId="0" applyNumberFormat="1" applyFont="1" applyFill="1" applyBorder="1" applyAlignment="1" applyProtection="1">
      <alignment horizontal="center" wrapText="1"/>
      <protection locked="0"/>
    </xf>
    <xf numFmtId="0" fontId="16" fillId="33" borderId="0" xfId="0" applyFont="1" applyFill="1" applyBorder="1" applyAlignment="1">
      <alignment horizontal="left" vertical="center" wrapText="1"/>
    </xf>
    <xf numFmtId="0" fontId="16" fillId="33" borderId="48" xfId="0" applyFont="1" applyFill="1" applyBorder="1" applyAlignment="1">
      <alignment horizontal="left" vertical="center" wrapText="1"/>
    </xf>
    <xf numFmtId="0" fontId="11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wrapText="1"/>
    </xf>
    <xf numFmtId="0" fontId="13" fillId="33" borderId="24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2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4" fontId="6" fillId="33" borderId="77" xfId="0" applyNumberFormat="1" applyFont="1" applyFill="1" applyBorder="1" applyAlignment="1" applyProtection="1">
      <alignment horizontal="center" vertical="center"/>
      <protection locked="0"/>
    </xf>
    <xf numFmtId="4" fontId="6" fillId="33" borderId="106" xfId="0" applyNumberFormat="1" applyFont="1" applyFill="1" applyBorder="1" applyAlignment="1" applyProtection="1">
      <alignment horizontal="center" vertical="center"/>
      <protection locked="0"/>
    </xf>
    <xf numFmtId="4" fontId="0" fillId="33" borderId="0" xfId="0" applyNumberFormat="1" applyFill="1" applyBorder="1" applyAlignment="1" applyProtection="1">
      <alignment vertical="center"/>
      <protection locked="0"/>
    </xf>
    <xf numFmtId="4" fontId="0" fillId="33" borderId="24" xfId="0" applyNumberFormat="1" applyFill="1" applyBorder="1" applyAlignment="1" applyProtection="1">
      <alignment horizontal="center" vertical="center"/>
      <protection locked="0"/>
    </xf>
    <xf numFmtId="4" fontId="0" fillId="33" borderId="96" xfId="0" applyNumberFormat="1" applyFill="1" applyBorder="1" applyAlignment="1" applyProtection="1">
      <alignment horizontal="center" vertical="center"/>
      <protection locked="0"/>
    </xf>
    <xf numFmtId="4" fontId="0" fillId="33" borderId="24" xfId="0" applyNumberFormat="1" applyFont="1" applyFill="1" applyBorder="1" applyAlignment="1" applyProtection="1">
      <alignment horizontal="center" vertical="center"/>
      <protection locked="0"/>
    </xf>
    <xf numFmtId="4" fontId="0" fillId="33" borderId="96" xfId="0" applyNumberFormat="1" applyFont="1" applyFill="1" applyBorder="1" applyAlignment="1" applyProtection="1">
      <alignment horizontal="center" vertical="center"/>
      <protection locked="0"/>
    </xf>
    <xf numFmtId="4" fontId="0" fillId="33" borderId="73" xfId="0" applyNumberFormat="1" applyFont="1" applyFill="1" applyBorder="1" applyAlignment="1" applyProtection="1">
      <alignment horizontal="center" vertical="center"/>
      <protection locked="0"/>
    </xf>
    <xf numFmtId="3" fontId="13" fillId="33" borderId="83" xfId="0" applyNumberFormat="1" applyFont="1" applyFill="1" applyBorder="1" applyAlignment="1" applyProtection="1">
      <alignment horizontal="center" vertical="center" wrapText="1"/>
      <protection locked="0"/>
    </xf>
    <xf numFmtId="3" fontId="13" fillId="33" borderId="74" xfId="0" applyNumberFormat="1" applyFont="1" applyFill="1" applyBorder="1" applyAlignment="1" applyProtection="1">
      <alignment horizontal="center" vertical="center" wrapText="1"/>
      <protection locked="0"/>
    </xf>
    <xf numFmtId="3" fontId="13" fillId="33" borderId="77" xfId="0" applyNumberFormat="1" applyFont="1" applyFill="1" applyBorder="1" applyAlignment="1" applyProtection="1">
      <alignment horizontal="justify" vertical="center"/>
      <protection locked="0"/>
    </xf>
    <xf numFmtId="3" fontId="13" fillId="33" borderId="106" xfId="0" applyNumberFormat="1" applyFont="1" applyFill="1" applyBorder="1" applyAlignment="1" applyProtection="1">
      <alignment horizontal="justify" vertical="center"/>
      <protection locked="0"/>
    </xf>
    <xf numFmtId="3" fontId="6" fillId="33" borderId="24" xfId="0" applyNumberFormat="1" applyFont="1" applyFill="1" applyBorder="1" applyAlignment="1" applyProtection="1">
      <alignment horizontal="center"/>
      <protection locked="0"/>
    </xf>
    <xf numFmtId="3" fontId="6" fillId="33" borderId="96" xfId="0" applyNumberFormat="1" applyFont="1" applyFill="1" applyBorder="1" applyAlignment="1" applyProtection="1">
      <alignment horizontal="center"/>
      <protection locked="0"/>
    </xf>
    <xf numFmtId="3" fontId="6" fillId="33" borderId="73" xfId="0" applyNumberFormat="1" applyFont="1" applyFill="1" applyBorder="1" applyAlignment="1" applyProtection="1">
      <alignment horizontal="center"/>
      <protection locked="0"/>
    </xf>
    <xf numFmtId="3" fontId="13" fillId="33" borderId="77" xfId="0" applyNumberFormat="1" applyFont="1" applyFill="1" applyBorder="1" applyAlignment="1" applyProtection="1">
      <alignment horizontal="center" vertical="center" wrapText="1"/>
      <protection locked="0"/>
    </xf>
    <xf numFmtId="3" fontId="13" fillId="33" borderId="106" xfId="0" applyNumberFormat="1" applyFont="1" applyFill="1" applyBorder="1" applyAlignment="1" applyProtection="1">
      <alignment horizontal="center" vertical="center" wrapText="1"/>
      <protection locked="0"/>
    </xf>
    <xf numFmtId="3" fontId="13" fillId="33" borderId="23" xfId="0" applyNumberFormat="1" applyFont="1" applyFill="1" applyBorder="1" applyAlignment="1" applyProtection="1">
      <alignment horizontal="center" vertical="center" wrapText="1"/>
      <protection locked="0"/>
    </xf>
    <xf numFmtId="3" fontId="14" fillId="33" borderId="77" xfId="0" applyNumberFormat="1" applyFont="1" applyFill="1" applyBorder="1" applyAlignment="1" applyProtection="1">
      <alignment horizontal="center" vertical="center" wrapText="1"/>
      <protection locked="0"/>
    </xf>
    <xf numFmtId="3" fontId="14" fillId="33" borderId="106" xfId="0" applyNumberFormat="1" applyFont="1" applyFill="1" applyBorder="1" applyAlignment="1" applyProtection="1">
      <alignment horizontal="center" vertical="center" wrapText="1"/>
      <protection locked="0"/>
    </xf>
    <xf numFmtId="3" fontId="13" fillId="33" borderId="107" xfId="0" applyNumberFormat="1" applyFont="1" applyFill="1" applyBorder="1" applyAlignment="1" applyProtection="1">
      <alignment horizontal="center" vertical="center" wrapText="1"/>
      <protection locked="0"/>
    </xf>
    <xf numFmtId="3" fontId="13" fillId="33" borderId="108" xfId="0" applyNumberFormat="1" applyFont="1" applyFill="1" applyBorder="1" applyAlignment="1" applyProtection="1">
      <alignment horizontal="center" vertical="center" wrapText="1"/>
      <protection locked="0"/>
    </xf>
    <xf numFmtId="3" fontId="13" fillId="33" borderId="109" xfId="0" applyNumberFormat="1" applyFont="1" applyFill="1" applyBorder="1" applyAlignment="1" applyProtection="1">
      <alignment horizontal="center" vertical="center" wrapText="1"/>
      <protection locked="0"/>
    </xf>
    <xf numFmtId="3" fontId="13" fillId="33" borderId="102" xfId="0" applyNumberFormat="1" applyFont="1" applyFill="1" applyBorder="1" applyAlignment="1" applyProtection="1">
      <alignment horizontal="center" vertical="center" wrapText="1"/>
      <protection locked="0"/>
    </xf>
    <xf numFmtId="3" fontId="7" fillId="33" borderId="48" xfId="0" applyNumberFormat="1" applyFont="1" applyFill="1" applyBorder="1" applyAlignment="1" applyProtection="1">
      <alignment horizontal="left"/>
      <protection locked="0"/>
    </xf>
    <xf numFmtId="3" fontId="0" fillId="33" borderId="0" xfId="0" applyNumberFormat="1" applyFont="1" applyFill="1" applyBorder="1" applyAlignment="1" applyProtection="1">
      <alignment/>
      <protection locked="0"/>
    </xf>
    <xf numFmtId="3" fontId="0" fillId="33" borderId="25" xfId="0" applyNumberFormat="1" applyFont="1" applyFill="1" applyBorder="1" applyAlignment="1" applyProtection="1">
      <alignment horizontal="left" vertical="center" wrapText="1" indent="2"/>
      <protection locked="0"/>
    </xf>
    <xf numFmtId="3" fontId="0" fillId="33" borderId="0" xfId="0" applyNumberFormat="1" applyFont="1" applyFill="1" applyBorder="1" applyAlignment="1" applyProtection="1">
      <alignment horizontal="left" vertical="center" wrapText="1" indent="2"/>
      <protection locked="0"/>
    </xf>
    <xf numFmtId="3" fontId="27" fillId="0" borderId="0" xfId="0" applyNumberFormat="1" applyFont="1" applyFill="1" applyBorder="1" applyAlignment="1" applyProtection="1">
      <alignment horizontal="center" vertical="center"/>
      <protection locked="0"/>
    </xf>
    <xf numFmtId="3" fontId="13" fillId="33" borderId="100" xfId="0" applyNumberFormat="1" applyFont="1" applyFill="1" applyBorder="1" applyAlignment="1" applyProtection="1">
      <alignment horizontal="center" vertical="center" wrapText="1"/>
      <protection locked="0"/>
    </xf>
    <xf numFmtId="3" fontId="14" fillId="33" borderId="97" xfId="0" applyNumberFormat="1" applyFont="1" applyFill="1" applyBorder="1" applyAlignment="1" applyProtection="1">
      <alignment horizontal="center" vertical="center" wrapText="1"/>
      <protection locked="0"/>
    </xf>
    <xf numFmtId="3" fontId="7" fillId="33" borderId="24" xfId="0" applyNumberFormat="1" applyFont="1" applyFill="1" applyBorder="1" applyAlignment="1" applyProtection="1">
      <alignment horizontal="center" vertical="center"/>
      <protection locked="0"/>
    </xf>
    <xf numFmtId="3" fontId="7" fillId="33" borderId="96" xfId="0" applyNumberFormat="1" applyFont="1" applyFill="1" applyBorder="1" applyAlignment="1" applyProtection="1">
      <alignment horizontal="center" vertical="center"/>
      <protection locked="0"/>
    </xf>
    <xf numFmtId="3" fontId="7" fillId="33" borderId="73" xfId="0" applyNumberFormat="1" applyFont="1" applyFill="1" applyBorder="1" applyAlignment="1" applyProtection="1">
      <alignment horizontal="center" vertical="center"/>
      <protection locked="0"/>
    </xf>
    <xf numFmtId="3" fontId="13" fillId="33" borderId="97" xfId="0" applyNumberFormat="1" applyFont="1" applyFill="1" applyBorder="1" applyAlignment="1" applyProtection="1">
      <alignment horizontal="center" vertical="center" wrapText="1"/>
      <protection locked="0"/>
    </xf>
    <xf numFmtId="3" fontId="12" fillId="33" borderId="24" xfId="0" applyNumberFormat="1" applyFont="1" applyFill="1" applyBorder="1" applyAlignment="1" applyProtection="1">
      <alignment horizontal="center" vertical="center"/>
      <protection locked="0"/>
    </xf>
    <xf numFmtId="3" fontId="12" fillId="33" borderId="96" xfId="0" applyNumberFormat="1" applyFont="1" applyFill="1" applyBorder="1" applyAlignment="1" applyProtection="1">
      <alignment horizontal="center" vertical="center"/>
      <protection locked="0"/>
    </xf>
    <xf numFmtId="3" fontId="12" fillId="33" borderId="73" xfId="0" applyNumberFormat="1" applyFont="1" applyFill="1" applyBorder="1" applyAlignment="1" applyProtection="1">
      <alignment horizontal="center" vertical="center"/>
      <protection locked="0"/>
    </xf>
    <xf numFmtId="3" fontId="0" fillId="33" borderId="0" xfId="0" applyNumberFormat="1" applyFont="1" applyFill="1" applyAlignment="1" applyProtection="1">
      <alignment/>
      <protection locked="0"/>
    </xf>
    <xf numFmtId="3" fontId="0" fillId="33" borderId="0" xfId="0" applyNumberFormat="1" applyFont="1" applyFill="1" applyAlignment="1" applyProtection="1">
      <alignment horizontal="left"/>
      <protection locked="0"/>
    </xf>
    <xf numFmtId="3" fontId="13" fillId="33" borderId="77" xfId="0" applyNumberFormat="1" applyFont="1" applyFill="1" applyBorder="1" applyAlignment="1" applyProtection="1">
      <alignment horizontal="left" vertical="center"/>
      <protection locked="0"/>
    </xf>
    <xf numFmtId="3" fontId="13" fillId="33" borderId="97" xfId="0" applyNumberFormat="1" applyFont="1" applyFill="1" applyBorder="1" applyAlignment="1" applyProtection="1">
      <alignment horizontal="left" vertical="center"/>
      <protection locked="0"/>
    </xf>
    <xf numFmtId="3" fontId="13" fillId="33" borderId="106" xfId="0" applyNumberFormat="1" applyFont="1" applyFill="1" applyBorder="1" applyAlignment="1" applyProtection="1">
      <alignment horizontal="left" vertical="center"/>
      <protection locked="0"/>
    </xf>
    <xf numFmtId="3" fontId="10" fillId="33" borderId="23" xfId="0" applyNumberFormat="1" applyFont="1" applyFill="1" applyBorder="1" applyAlignment="1" applyProtection="1">
      <alignment horizontal="center" vertical="center" wrapText="1"/>
      <protection locked="0"/>
    </xf>
    <xf numFmtId="3" fontId="10" fillId="33" borderId="74" xfId="0" applyNumberFormat="1" applyFont="1" applyFill="1" applyBorder="1" applyAlignment="1" applyProtection="1">
      <alignment horizontal="center" vertical="center" wrapText="1"/>
      <protection locked="0"/>
    </xf>
    <xf numFmtId="3" fontId="10" fillId="33" borderId="109" xfId="0" applyNumberFormat="1" applyFont="1" applyFill="1" applyBorder="1" applyAlignment="1" applyProtection="1">
      <alignment horizontal="center" vertical="center" wrapText="1"/>
      <protection locked="0"/>
    </xf>
    <xf numFmtId="3" fontId="10" fillId="33" borderId="102" xfId="0" applyNumberFormat="1" applyFont="1" applyFill="1" applyBorder="1" applyAlignment="1" applyProtection="1">
      <alignment horizontal="center" vertical="center" wrapText="1"/>
      <protection locked="0"/>
    </xf>
    <xf numFmtId="3" fontId="6" fillId="33" borderId="94" xfId="0" applyNumberFormat="1" applyFont="1" applyFill="1" applyBorder="1" applyAlignment="1" applyProtection="1">
      <alignment horizontal="center" vertical="center" wrapText="1"/>
      <protection locked="0"/>
    </xf>
    <xf numFmtId="3" fontId="10" fillId="33" borderId="110" xfId="0" applyNumberFormat="1" applyFont="1" applyFill="1" applyBorder="1" applyAlignment="1" applyProtection="1">
      <alignment horizontal="center" vertical="center" wrapText="1"/>
      <protection locked="0"/>
    </xf>
    <xf numFmtId="3" fontId="6" fillId="33" borderId="85" xfId="0" applyNumberFormat="1" applyFont="1" applyFill="1" applyBorder="1" applyAlignment="1" applyProtection="1">
      <alignment horizontal="center" vertical="center" wrapText="1"/>
      <protection locked="0"/>
    </xf>
    <xf numFmtId="3" fontId="6" fillId="33" borderId="0" xfId="0" applyNumberFormat="1" applyFont="1" applyFill="1" applyBorder="1" applyAlignment="1" applyProtection="1">
      <alignment horizontal="left" vertical="center" wrapText="1"/>
      <protection locked="0"/>
    </xf>
    <xf numFmtId="3" fontId="5" fillId="34" borderId="24" xfId="0" applyNumberFormat="1" applyFont="1" applyFill="1" applyBorder="1" applyAlignment="1" applyProtection="1">
      <alignment horizontal="justify" vertical="center" wrapText="1"/>
      <protection locked="0"/>
    </xf>
    <xf numFmtId="3" fontId="5" fillId="34" borderId="73" xfId="0" applyNumberFormat="1" applyFont="1" applyFill="1" applyBorder="1" applyAlignment="1" applyProtection="1">
      <alignment horizontal="justify" vertical="center" wrapText="1"/>
      <protection locked="0"/>
    </xf>
    <xf numFmtId="3" fontId="10" fillId="33" borderId="77" xfId="0" applyNumberFormat="1" applyFont="1" applyFill="1" applyBorder="1" applyAlignment="1" applyProtection="1">
      <alignment horizontal="center" vertical="center" wrapText="1"/>
      <protection locked="0"/>
    </xf>
    <xf numFmtId="3" fontId="10" fillId="33" borderId="97" xfId="0" applyNumberFormat="1" applyFont="1" applyFill="1" applyBorder="1" applyAlignment="1" applyProtection="1">
      <alignment horizontal="center" vertical="center" wrapText="1"/>
      <protection locked="0"/>
    </xf>
    <xf numFmtId="3" fontId="0" fillId="33" borderId="0" xfId="0" applyNumberFormat="1" applyFont="1" applyFill="1" applyBorder="1" applyAlignment="1" applyProtection="1">
      <alignment horizontal="center" vertical="center"/>
      <protection locked="0"/>
    </xf>
    <xf numFmtId="3" fontId="10" fillId="33" borderId="77" xfId="0" applyNumberFormat="1" applyFont="1" applyFill="1" applyBorder="1" applyAlignment="1" applyProtection="1">
      <alignment horizontal="center" vertical="center"/>
      <protection locked="0"/>
    </xf>
    <xf numFmtId="3" fontId="13" fillId="33" borderId="106" xfId="0" applyNumberFormat="1" applyFont="1" applyFill="1" applyBorder="1" applyAlignment="1" applyProtection="1">
      <alignment horizontal="center" vertical="center"/>
      <protection locked="0"/>
    </xf>
    <xf numFmtId="3" fontId="10" fillId="33" borderId="87" xfId="0" applyNumberFormat="1" applyFont="1" applyFill="1" applyBorder="1" applyAlignment="1" applyProtection="1">
      <alignment horizontal="center" vertical="center" wrapText="1"/>
      <protection locked="0"/>
    </xf>
    <xf numFmtId="3" fontId="10" fillId="33" borderId="26" xfId="0" applyNumberFormat="1" applyFont="1" applyFill="1" applyBorder="1" applyAlignment="1" applyProtection="1">
      <alignment horizontal="center" vertical="center" wrapText="1"/>
      <protection locked="0"/>
    </xf>
    <xf numFmtId="3" fontId="10" fillId="33" borderId="100" xfId="0" applyNumberFormat="1" applyFont="1" applyFill="1" applyBorder="1" applyAlignment="1" applyProtection="1">
      <alignment horizontal="center" vertical="center" wrapText="1"/>
      <protection locked="0"/>
    </xf>
    <xf numFmtId="3" fontId="5" fillId="33" borderId="107" xfId="0" applyNumberFormat="1" applyFont="1" applyFill="1" applyBorder="1" applyAlignment="1" applyProtection="1">
      <alignment horizontal="center" vertical="center" wrapText="1"/>
      <protection locked="0"/>
    </xf>
    <xf numFmtId="3" fontId="5" fillId="33" borderId="90" xfId="0" applyNumberFormat="1" applyFont="1" applyFill="1" applyBorder="1" applyAlignment="1" applyProtection="1">
      <alignment horizontal="center" vertical="center" wrapText="1"/>
      <protection locked="0"/>
    </xf>
    <xf numFmtId="3" fontId="13" fillId="33" borderId="77" xfId="0" applyNumberFormat="1" applyFont="1" applyFill="1" applyBorder="1" applyAlignment="1" applyProtection="1">
      <alignment horizontal="center" vertical="center"/>
      <protection locked="0"/>
    </xf>
    <xf numFmtId="3" fontId="10" fillId="33" borderId="83" xfId="0" applyNumberFormat="1" applyFont="1" applyFill="1" applyBorder="1" applyAlignment="1" applyProtection="1">
      <alignment horizontal="center" vertical="center" wrapText="1"/>
      <protection locked="0"/>
    </xf>
    <xf numFmtId="3" fontId="10" fillId="33" borderId="107" xfId="0" applyNumberFormat="1" applyFont="1" applyFill="1" applyBorder="1" applyAlignment="1" applyProtection="1">
      <alignment horizontal="center" vertical="center" wrapText="1"/>
      <protection locked="0"/>
    </xf>
    <xf numFmtId="3" fontId="10" fillId="33" borderId="108" xfId="0" applyNumberFormat="1" applyFont="1" applyFill="1" applyBorder="1" applyAlignment="1" applyProtection="1">
      <alignment horizontal="center" vertical="center" wrapText="1"/>
      <protection locked="0"/>
    </xf>
    <xf numFmtId="3" fontId="7" fillId="34" borderId="0" xfId="0" applyNumberFormat="1" applyFont="1" applyFill="1" applyBorder="1" applyAlignment="1" applyProtection="1">
      <alignment/>
      <protection locked="0"/>
    </xf>
    <xf numFmtId="3" fontId="23" fillId="34" borderId="17" xfId="0" applyNumberFormat="1" applyFont="1" applyFill="1" applyBorder="1" applyAlignment="1" applyProtection="1">
      <alignment horizontal="center" vertical="center"/>
      <protection locked="0"/>
    </xf>
    <xf numFmtId="3" fontId="23" fillId="34" borderId="18" xfId="0" applyNumberFormat="1" applyFont="1" applyFill="1" applyBorder="1" applyAlignment="1" applyProtection="1">
      <alignment horizontal="center" vertical="center"/>
      <protection locked="0"/>
    </xf>
    <xf numFmtId="3" fontId="7" fillId="33" borderId="0" xfId="0" applyNumberFormat="1" applyFont="1" applyFill="1" applyAlignment="1" applyProtection="1">
      <alignment/>
      <protection locked="0"/>
    </xf>
    <xf numFmtId="3" fontId="10" fillId="34" borderId="29" xfId="0" applyNumberFormat="1" applyFont="1" applyFill="1" applyBorder="1" applyAlignment="1" applyProtection="1">
      <alignment horizontal="center" vertical="center" wrapText="1"/>
      <protection locked="0"/>
    </xf>
    <xf numFmtId="3" fontId="10" fillId="34" borderId="80" xfId="0" applyNumberFormat="1" applyFont="1" applyFill="1" applyBorder="1" applyAlignment="1" applyProtection="1">
      <alignment horizontal="center" vertical="center" wrapText="1"/>
      <protection locked="0"/>
    </xf>
    <xf numFmtId="3" fontId="10" fillId="34" borderId="58" xfId="0" applyNumberFormat="1" applyFont="1" applyFill="1" applyBorder="1" applyAlignment="1" applyProtection="1">
      <alignment horizontal="center" vertical="center" wrapText="1"/>
      <protection locked="0"/>
    </xf>
    <xf numFmtId="3" fontId="10" fillId="34" borderId="81" xfId="0" applyNumberFormat="1" applyFont="1" applyFill="1" applyBorder="1" applyAlignment="1" applyProtection="1">
      <alignment horizontal="center" vertical="center" wrapText="1"/>
      <protection locked="0"/>
    </xf>
    <xf numFmtId="3" fontId="10" fillId="34" borderId="59" xfId="0" applyNumberFormat="1" applyFont="1" applyFill="1" applyBorder="1" applyAlignment="1" applyProtection="1">
      <alignment horizontal="center" vertical="center" wrapText="1"/>
      <protection locked="0"/>
    </xf>
    <xf numFmtId="3" fontId="10" fillId="34" borderId="66" xfId="0" applyNumberFormat="1" applyFont="1" applyFill="1" applyBorder="1" applyAlignment="1" applyProtection="1">
      <alignment horizontal="center" vertical="center" wrapText="1"/>
      <protection locked="0"/>
    </xf>
    <xf numFmtId="3" fontId="10" fillId="34" borderId="77" xfId="0" applyNumberFormat="1" applyFont="1" applyFill="1" applyBorder="1" applyAlignment="1" applyProtection="1">
      <alignment horizontal="center" vertical="center" wrapText="1"/>
      <protection locked="0"/>
    </xf>
    <xf numFmtId="3" fontId="10" fillId="34" borderId="106" xfId="0" applyNumberFormat="1" applyFont="1" applyFill="1" applyBorder="1" applyAlignment="1" applyProtection="1">
      <alignment horizontal="center" vertical="center" wrapText="1"/>
      <protection locked="0"/>
    </xf>
    <xf numFmtId="49" fontId="25" fillId="33" borderId="101" xfId="0" applyNumberFormat="1" applyFont="1" applyFill="1" applyBorder="1" applyAlignment="1">
      <alignment horizontal="left" indent="1"/>
    </xf>
    <xf numFmtId="49" fontId="4" fillId="33" borderId="0" xfId="0" applyNumberFormat="1" applyFont="1" applyFill="1" applyBorder="1" applyAlignment="1">
      <alignment horizontal="left" indent="1"/>
    </xf>
    <xf numFmtId="0" fontId="27" fillId="33" borderId="0" xfId="0" applyFont="1" applyFill="1" applyAlignment="1">
      <alignment horizontal="left" vertical="center" indent="1"/>
    </xf>
    <xf numFmtId="49" fontId="4" fillId="33" borderId="0" xfId="0" applyNumberFormat="1" applyFont="1" applyFill="1" applyBorder="1" applyAlignment="1">
      <alignment horizontal="left" indent="2"/>
    </xf>
    <xf numFmtId="0" fontId="25" fillId="33" borderId="101" xfId="0" applyFont="1" applyFill="1" applyBorder="1" applyAlignment="1">
      <alignment horizontal="left" indent="1"/>
    </xf>
    <xf numFmtId="0" fontId="25" fillId="33" borderId="0" xfId="0" applyFont="1" applyFill="1" applyBorder="1" applyAlignment="1">
      <alignment horizontal="left" indent="1"/>
    </xf>
    <xf numFmtId="0" fontId="32" fillId="33" borderId="0" xfId="0" applyFont="1" applyFill="1" applyAlignment="1">
      <alignment horizontal="left" vertical="center" indent="1"/>
    </xf>
    <xf numFmtId="49" fontId="7" fillId="33" borderId="0" xfId="0" applyNumberFormat="1" applyFont="1" applyFill="1" applyBorder="1" applyAlignment="1">
      <alignment horizontal="left" wrapText="1" indent="2"/>
    </xf>
    <xf numFmtId="49" fontId="4" fillId="33" borderId="0" xfId="0" applyNumberFormat="1" applyFont="1" applyFill="1" applyBorder="1" applyAlignment="1">
      <alignment horizontal="left" wrapText="1" indent="2"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8" fillId="33" borderId="0" xfId="0" applyFont="1" applyFill="1" applyAlignment="1">
      <alignment horizontal="center"/>
    </xf>
    <xf numFmtId="0" fontId="4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49" fontId="7" fillId="33" borderId="0" xfId="0" applyNumberFormat="1" applyFont="1" applyFill="1" applyBorder="1" applyAlignment="1">
      <alignment horizontal="left" vertical="center" wrapText="1" indent="2"/>
    </xf>
    <xf numFmtId="49" fontId="4" fillId="33" borderId="0" xfId="0" applyNumberFormat="1" applyFont="1" applyFill="1" applyBorder="1" applyAlignment="1">
      <alignment horizontal="left" vertical="center" wrapText="1" indent="2"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25" fillId="33" borderId="101" xfId="0" applyFont="1" applyFill="1" applyBorder="1" applyAlignment="1">
      <alignment/>
    </xf>
    <xf numFmtId="0" fontId="6" fillId="33" borderId="101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3" fillId="33" borderId="0" xfId="0" applyFont="1" applyFill="1" applyAlignment="1">
      <alignment horizontal="left" vertical="center" wrapText="1"/>
    </xf>
    <xf numFmtId="0" fontId="34" fillId="33" borderId="0" xfId="0" applyFont="1" applyFill="1" applyAlignment="1">
      <alignment horizontal="left" vertical="center" wrapText="1"/>
    </xf>
    <xf numFmtId="0" fontId="28" fillId="0" borderId="111" xfId="0" applyFont="1" applyBorder="1" applyAlignment="1">
      <alignment horizontal="center" vertical="top" wrapText="1"/>
    </xf>
    <xf numFmtId="0" fontId="28" fillId="0" borderId="44" xfId="0" applyFont="1" applyBorder="1" applyAlignment="1">
      <alignment horizontal="center" vertical="top" wrapText="1"/>
    </xf>
    <xf numFmtId="0" fontId="29" fillId="0" borderId="112" xfId="0" applyFont="1" applyBorder="1" applyAlignment="1">
      <alignment horizontal="center" vertical="top" wrapText="1"/>
    </xf>
    <xf numFmtId="0" fontId="29" fillId="0" borderId="49" xfId="0" applyFont="1" applyBorder="1" applyAlignment="1">
      <alignment horizontal="center" vertical="top" wrapText="1"/>
    </xf>
    <xf numFmtId="0" fontId="30" fillId="0" borderId="111" xfId="0" applyFont="1" applyBorder="1" applyAlignment="1">
      <alignment horizontal="left" vertical="center" wrapText="1"/>
    </xf>
    <xf numFmtId="0" fontId="30" fillId="0" borderId="113" xfId="0" applyFont="1" applyBorder="1" applyAlignment="1">
      <alignment horizontal="left" vertical="center" wrapText="1"/>
    </xf>
    <xf numFmtId="0" fontId="30" fillId="0" borderId="114" xfId="0" applyFont="1" applyBorder="1" applyAlignment="1">
      <alignment horizontal="left" vertical="center" wrapText="1"/>
    </xf>
    <xf numFmtId="0" fontId="30" fillId="0" borderId="16" xfId="0" applyFont="1" applyBorder="1" applyAlignment="1">
      <alignment horizontal="left" vertical="center" wrapText="1"/>
    </xf>
    <xf numFmtId="3" fontId="28" fillId="0" borderId="114" xfId="0" applyNumberFormat="1" applyFont="1" applyBorder="1" applyAlignment="1">
      <alignment horizontal="center" vertical="center" wrapText="1"/>
    </xf>
    <xf numFmtId="0" fontId="28" fillId="0" borderId="73" xfId="0" applyFont="1" applyBorder="1" applyAlignment="1">
      <alignment horizontal="center" vertical="center" wrapText="1"/>
    </xf>
    <xf numFmtId="0" fontId="28" fillId="0" borderId="33" xfId="0" applyFont="1" applyBorder="1" applyAlignment="1">
      <alignment vertical="top" wrapText="1"/>
    </xf>
    <xf numFmtId="0" fontId="28" fillId="0" borderId="33" xfId="0" applyFont="1" applyBorder="1" applyAlignment="1">
      <alignment wrapText="1"/>
    </xf>
    <xf numFmtId="0" fontId="28" fillId="0" borderId="111" xfId="0" applyFont="1" applyBorder="1" applyAlignment="1">
      <alignment vertical="top" wrapText="1"/>
    </xf>
    <xf numFmtId="0" fontId="28" fillId="0" borderId="35" xfId="0" applyFont="1" applyBorder="1" applyAlignment="1">
      <alignment vertical="top" wrapText="1"/>
    </xf>
    <xf numFmtId="0" fontId="30" fillId="0" borderId="111" xfId="0" applyFont="1" applyBorder="1" applyAlignment="1">
      <alignment horizontal="center" vertical="top" wrapText="1"/>
    </xf>
    <xf numFmtId="0" fontId="30" fillId="0" borderId="35" xfId="0" applyFont="1" applyBorder="1" applyAlignment="1">
      <alignment horizontal="center" vertical="top" wrapText="1"/>
    </xf>
    <xf numFmtId="0" fontId="30" fillId="0" borderId="73" xfId="0" applyFont="1" applyBorder="1" applyAlignment="1">
      <alignment horizontal="left" vertical="center" wrapText="1"/>
    </xf>
    <xf numFmtId="0" fontId="29" fillId="0" borderId="115" xfId="0" applyFont="1" applyBorder="1" applyAlignment="1">
      <alignment horizontal="center" vertical="top" wrapText="1"/>
    </xf>
    <xf numFmtId="0" fontId="30" fillId="0" borderId="111" xfId="0" applyFont="1" applyBorder="1" applyAlignment="1">
      <alignment vertical="top" wrapText="1"/>
    </xf>
    <xf numFmtId="0" fontId="30" fillId="0" borderId="35" xfId="0" applyFont="1" applyBorder="1" applyAlignment="1">
      <alignment vertical="top" wrapText="1"/>
    </xf>
    <xf numFmtId="3" fontId="28" fillId="0" borderId="116" xfId="0" applyNumberFormat="1" applyFont="1" applyBorder="1" applyAlignment="1">
      <alignment horizontal="center" vertical="center" wrapText="1"/>
    </xf>
    <xf numFmtId="0" fontId="28" fillId="0" borderId="117" xfId="0" applyFont="1" applyBorder="1" applyAlignment="1">
      <alignment horizontal="center" vertical="center" wrapText="1"/>
    </xf>
    <xf numFmtId="0" fontId="30" fillId="0" borderId="118" xfId="0" applyFont="1" applyBorder="1" applyAlignment="1">
      <alignment horizontal="center" vertical="center" wrapText="1"/>
    </xf>
    <xf numFmtId="0" fontId="30" fillId="0" borderId="119" xfId="0" applyFont="1" applyBorder="1" applyAlignment="1">
      <alignment horizontal="center" vertical="center" wrapText="1"/>
    </xf>
    <xf numFmtId="0" fontId="30" fillId="0" borderId="120" xfId="0" applyFont="1" applyBorder="1" applyAlignment="1">
      <alignment vertical="top" wrapText="1"/>
    </xf>
    <xf numFmtId="0" fontId="30" fillId="0" borderId="121" xfId="0" applyFont="1" applyBorder="1" applyAlignment="1">
      <alignment vertical="top" wrapText="1"/>
    </xf>
    <xf numFmtId="3" fontId="28" fillId="0" borderId="120" xfId="0" applyNumberFormat="1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 wrapText="1"/>
    </xf>
    <xf numFmtId="0" fontId="28" fillId="0" borderId="112" xfId="0" applyFont="1" applyBorder="1" applyAlignment="1">
      <alignment horizontal="center" vertical="center" wrapText="1"/>
    </xf>
    <xf numFmtId="0" fontId="28" fillId="0" borderId="115" xfId="0" applyFont="1" applyBorder="1" applyAlignment="1">
      <alignment horizontal="center" vertical="center" wrapText="1"/>
    </xf>
    <xf numFmtId="0" fontId="30" fillId="0" borderId="44" xfId="0" applyFont="1" applyBorder="1" applyAlignment="1">
      <alignment horizontal="center" vertical="top" wrapText="1"/>
    </xf>
    <xf numFmtId="0" fontId="30" fillId="0" borderId="112" xfId="0" applyFont="1" applyBorder="1" applyAlignment="1">
      <alignment horizontal="left" vertical="center" wrapText="1"/>
    </xf>
    <xf numFmtId="0" fontId="30" fillId="0" borderId="115" xfId="0" applyFont="1" applyBorder="1" applyAlignment="1">
      <alignment horizontal="left" vertical="center" wrapText="1"/>
    </xf>
    <xf numFmtId="0" fontId="30" fillId="0" borderId="116" xfId="0" applyFont="1" applyBorder="1" applyAlignment="1">
      <alignment horizontal="left" vertical="center" wrapText="1"/>
    </xf>
    <xf numFmtId="0" fontId="30" fillId="0" borderId="117" xfId="0" applyFont="1" applyBorder="1" applyAlignment="1">
      <alignment horizontal="left" vertical="center" wrapText="1"/>
    </xf>
    <xf numFmtId="3" fontId="30" fillId="0" borderId="116" xfId="0" applyNumberFormat="1" applyFont="1" applyBorder="1" applyAlignment="1">
      <alignment horizontal="center" vertical="center" wrapText="1"/>
    </xf>
    <xf numFmtId="0" fontId="30" fillId="0" borderId="122" xfId="0" applyFont="1" applyBorder="1" applyAlignment="1">
      <alignment horizontal="center" vertical="center" wrapText="1"/>
    </xf>
    <xf numFmtId="0" fontId="28" fillId="0" borderId="123" xfId="0" applyFont="1" applyBorder="1" applyAlignment="1">
      <alignment wrapText="1"/>
    </xf>
    <xf numFmtId="3" fontId="30" fillId="0" borderId="114" xfId="0" applyNumberFormat="1" applyFont="1" applyBorder="1" applyAlignment="1">
      <alignment horizontal="center" vertical="center" wrapText="1"/>
    </xf>
    <xf numFmtId="0" fontId="30" fillId="0" borderId="42" xfId="0" applyFont="1" applyBorder="1" applyAlignment="1">
      <alignment horizontal="center" vertical="center" wrapText="1"/>
    </xf>
    <xf numFmtId="0" fontId="30" fillId="0" borderId="124" xfId="0" applyFont="1" applyBorder="1" applyAlignment="1">
      <alignment horizontal="center" vertical="center" wrapText="1"/>
    </xf>
    <xf numFmtId="0" fontId="28" fillId="0" borderId="114" xfId="0" applyFont="1" applyBorder="1" applyAlignment="1">
      <alignment horizontal="center" vertical="center" wrapText="1"/>
    </xf>
    <xf numFmtId="0" fontId="28" fillId="0" borderId="42" xfId="0" applyFont="1" applyBorder="1" applyAlignment="1">
      <alignment horizontal="center" vertical="center" wrapText="1"/>
    </xf>
    <xf numFmtId="3" fontId="28" fillId="0" borderId="112" xfId="0" applyNumberFormat="1" applyFont="1" applyBorder="1" applyAlignment="1">
      <alignment horizontal="center" vertical="center" wrapText="1"/>
    </xf>
    <xf numFmtId="0" fontId="28" fillId="0" borderId="49" xfId="0" applyFont="1" applyBorder="1" applyAlignment="1">
      <alignment horizontal="center" vertical="center" wrapText="1"/>
    </xf>
    <xf numFmtId="0" fontId="30" fillId="0" borderId="125" xfId="0" applyFont="1" applyBorder="1" applyAlignment="1">
      <alignment horizontal="left" vertical="center" wrapText="1"/>
    </xf>
    <xf numFmtId="0" fontId="28" fillId="0" borderId="35" xfId="0" applyFont="1" applyBorder="1" applyAlignment="1">
      <alignment horizontal="center" vertical="top" wrapText="1"/>
    </xf>
    <xf numFmtId="0" fontId="30" fillId="0" borderId="35" xfId="0" applyFont="1" applyBorder="1" applyAlignment="1">
      <alignment horizontal="left" vertical="center" wrapText="1"/>
    </xf>
    <xf numFmtId="0" fontId="30" fillId="0" borderId="126" xfId="0" applyFont="1" applyBorder="1" applyAlignment="1">
      <alignment horizontal="center" vertical="center" wrapText="1"/>
    </xf>
    <xf numFmtId="0" fontId="30" fillId="0" borderId="44" xfId="0" applyFont="1" applyBorder="1" applyAlignment="1">
      <alignment horizontal="left" vertical="center" wrapText="1"/>
    </xf>
    <xf numFmtId="0" fontId="30" fillId="0" borderId="42" xfId="0" applyFont="1" applyBorder="1" applyAlignment="1">
      <alignment horizontal="left" vertical="center" wrapText="1"/>
    </xf>
    <xf numFmtId="0" fontId="30" fillId="0" borderId="49" xfId="0" applyFont="1" applyBorder="1" applyAlignment="1">
      <alignment horizontal="left" vertical="center" wrapText="1"/>
    </xf>
    <xf numFmtId="0" fontId="30" fillId="0" borderId="127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 wrapText="1"/>
    </xf>
    <xf numFmtId="0" fontId="30" fillId="0" borderId="127" xfId="0" applyFont="1" applyBorder="1" applyAlignment="1">
      <alignment horizontal="center" vertical="center" wrapText="1"/>
    </xf>
    <xf numFmtId="0" fontId="30" fillId="0" borderId="128" xfId="0" applyFont="1" applyBorder="1" applyAlignment="1">
      <alignment horizontal="center" vertical="center" wrapText="1"/>
    </xf>
    <xf numFmtId="0" fontId="30" fillId="0" borderId="54" xfId="0" applyFont="1" applyBorder="1" applyAlignment="1">
      <alignment horizontal="left" vertical="center" wrapText="1"/>
    </xf>
    <xf numFmtId="0" fontId="28" fillId="0" borderId="129" xfId="0" applyFont="1" applyBorder="1" applyAlignment="1">
      <alignment horizontal="center" vertical="top" wrapText="1"/>
    </xf>
    <xf numFmtId="0" fontId="29" fillId="0" borderId="130" xfId="0" applyFont="1" applyBorder="1" applyAlignment="1">
      <alignment horizontal="center" vertical="top" wrapText="1"/>
    </xf>
    <xf numFmtId="0" fontId="30" fillId="0" borderId="55" xfId="0" applyFont="1" applyBorder="1" applyAlignment="1">
      <alignment horizontal="left" vertical="center" wrapText="1"/>
    </xf>
    <xf numFmtId="0" fontId="30" fillId="0" borderId="52" xfId="0" applyFont="1" applyBorder="1" applyAlignment="1">
      <alignment horizontal="left" vertical="center" wrapText="1"/>
    </xf>
    <xf numFmtId="0" fontId="28" fillId="0" borderId="111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 wrapText="1"/>
    </xf>
    <xf numFmtId="0" fontId="28" fillId="0" borderId="0" xfId="0" applyFont="1" applyAlignment="1">
      <alignment wrapText="1"/>
    </xf>
    <xf numFmtId="0" fontId="2" fillId="0" borderId="0" xfId="0" applyFont="1" applyAlignment="1">
      <alignment/>
    </xf>
    <xf numFmtId="0" fontId="39" fillId="0" borderId="0" xfId="0" applyFont="1" applyBorder="1" applyAlignment="1">
      <alignment horizontal="left" indent="1"/>
    </xf>
    <xf numFmtId="0" fontId="39" fillId="0" borderId="0" xfId="0" applyFont="1" applyBorder="1" applyAlignment="1">
      <alignment horizontal="left" indent="3"/>
    </xf>
    <xf numFmtId="0" fontId="39" fillId="0" borderId="19" xfId="0" applyFont="1" applyBorder="1" applyAlignment="1">
      <alignment horizontal="left" vertical="center" indent="1"/>
    </xf>
    <xf numFmtId="0" fontId="39" fillId="0" borderId="19" xfId="0" applyFont="1" applyBorder="1" applyAlignment="1">
      <alignment horizontal="left" vertical="center" wrapText="1" indent="1"/>
    </xf>
    <xf numFmtId="0" fontId="39" fillId="0" borderId="71" xfId="0" applyFont="1" applyBorder="1" applyAlignment="1">
      <alignment horizontal="left" vertical="center" wrapText="1" indent="1"/>
    </xf>
    <xf numFmtId="0" fontId="39" fillId="0" borderId="89" xfId="0" applyFont="1" applyBorder="1" applyAlignment="1">
      <alignment horizontal="left" vertical="center" wrapText="1" indent="1"/>
    </xf>
    <xf numFmtId="0" fontId="39" fillId="0" borderId="71" xfId="0" applyFont="1" applyBorder="1" applyAlignment="1">
      <alignment horizontal="left" vertical="center" indent="1"/>
    </xf>
    <xf numFmtId="0" fontId="39" fillId="0" borderId="89" xfId="0" applyFont="1" applyBorder="1" applyAlignment="1">
      <alignment horizontal="left" vertical="center" indent="1"/>
    </xf>
    <xf numFmtId="0" fontId="39" fillId="0" borderId="0" xfId="0" applyFont="1" applyBorder="1" applyAlignment="1">
      <alignment horizontal="left" vertical="center" indent="1"/>
    </xf>
    <xf numFmtId="0" fontId="39" fillId="0" borderId="0" xfId="0" applyFont="1" applyBorder="1" applyAlignment="1">
      <alignment horizontal="center" vertical="center"/>
    </xf>
    <xf numFmtId="0" fontId="39" fillId="0" borderId="71" xfId="0" applyFont="1" applyBorder="1" applyAlignment="1">
      <alignment horizontal="left" indent="3"/>
    </xf>
    <xf numFmtId="0" fontId="39" fillId="0" borderId="89" xfId="0" applyFont="1" applyBorder="1" applyAlignment="1">
      <alignment horizontal="left" indent="3"/>
    </xf>
    <xf numFmtId="0" fontId="39" fillId="0" borderId="91" xfId="0" applyFont="1" applyBorder="1" applyAlignment="1">
      <alignment horizontal="left" vertical="center" indent="1"/>
    </xf>
    <xf numFmtId="0" fontId="39" fillId="0" borderId="57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 vertical="center"/>
    </xf>
    <xf numFmtId="0" fontId="39" fillId="0" borderId="61" xfId="0" applyFont="1" applyBorder="1" applyAlignment="1">
      <alignment horizontal="center" vertical="center"/>
    </xf>
    <xf numFmtId="0" fontId="39" fillId="0" borderId="71" xfId="0" applyFont="1" applyBorder="1" applyAlignment="1">
      <alignment horizontal="left" indent="1"/>
    </xf>
    <xf numFmtId="0" fontId="39" fillId="0" borderId="89" xfId="0" applyFont="1" applyBorder="1" applyAlignment="1">
      <alignment horizontal="left" indent="1"/>
    </xf>
    <xf numFmtId="0" fontId="39" fillId="0" borderId="78" xfId="0" applyFont="1" applyBorder="1" applyAlignment="1">
      <alignment horizontal="left" vertical="center" indent="1"/>
    </xf>
    <xf numFmtId="0" fontId="39" fillId="0" borderId="86" xfId="0" applyFont="1" applyBorder="1" applyAlignment="1">
      <alignment horizontal="left" vertical="center" indent="1"/>
    </xf>
    <xf numFmtId="0" fontId="39" fillId="0" borderId="70" xfId="0" applyFont="1" applyBorder="1" applyAlignment="1">
      <alignment horizontal="left" vertical="center" indent="1"/>
    </xf>
    <xf numFmtId="0" fontId="39" fillId="0" borderId="31" xfId="0" applyFont="1" applyBorder="1" applyAlignment="1">
      <alignment horizontal="left" vertical="center" indent="1"/>
    </xf>
    <xf numFmtId="0" fontId="39" fillId="0" borderId="0" xfId="0" applyFont="1" applyAlignment="1">
      <alignment horizontal="left" vertical="center" indent="1"/>
    </xf>
    <xf numFmtId="0" fontId="40" fillId="0" borderId="0" xfId="0" applyFont="1" applyAlignment="1">
      <alignment horizontal="left" vertical="center" indent="1"/>
    </xf>
    <xf numFmtId="0" fontId="39" fillId="0" borderId="91" xfId="0" applyFont="1" applyBorder="1" applyAlignment="1">
      <alignment horizontal="left" vertical="center" wrapText="1" indent="1"/>
    </xf>
    <xf numFmtId="0" fontId="39" fillId="0" borderId="95" xfId="0" applyFont="1" applyBorder="1" applyAlignment="1">
      <alignment horizontal="left" vertical="center" indent="1"/>
    </xf>
    <xf numFmtId="0" fontId="4" fillId="0" borderId="19" xfId="0" applyFont="1" applyBorder="1" applyAlignment="1">
      <alignment horizontal="left" vertical="center" indent="1"/>
    </xf>
    <xf numFmtId="0" fontId="5" fillId="0" borderId="98" xfId="0" applyFont="1" applyBorder="1" applyAlignment="1">
      <alignment horizontal="left" vertical="center" wrapText="1" indent="1"/>
    </xf>
    <xf numFmtId="0" fontId="0" fillId="0" borderId="0" xfId="0" applyFont="1" applyAlignment="1">
      <alignment horizontal="left" indent="1"/>
    </xf>
    <xf numFmtId="3" fontId="39" fillId="0" borderId="19" xfId="0" applyNumberFormat="1" applyFont="1" applyBorder="1" applyAlignment="1">
      <alignment horizontal="right" indent="1"/>
    </xf>
    <xf numFmtId="0" fontId="39" fillId="0" borderId="19" xfId="0" applyFont="1" applyBorder="1" applyAlignment="1">
      <alignment horizontal="right" indent="1"/>
    </xf>
    <xf numFmtId="0" fontId="0" fillId="0" borderId="71" xfId="0" applyFont="1" applyBorder="1" applyAlignment="1">
      <alignment horizontal="left" vertical="center" indent="1"/>
    </xf>
    <xf numFmtId="0" fontId="0" fillId="0" borderId="89" xfId="0" applyFont="1" applyBorder="1" applyAlignment="1">
      <alignment horizontal="left" vertical="center" indent="1"/>
    </xf>
    <xf numFmtId="0" fontId="39" fillId="0" borderId="71" xfId="0" applyFont="1" applyBorder="1" applyAlignment="1">
      <alignment horizontal="left" vertical="center" indent="3"/>
    </xf>
    <xf numFmtId="0" fontId="39" fillId="0" borderId="91" xfId="0" applyFont="1" applyBorder="1" applyAlignment="1">
      <alignment horizontal="left" vertical="center" indent="3"/>
    </xf>
    <xf numFmtId="0" fontId="39" fillId="0" borderId="89" xfId="0" applyFont="1" applyBorder="1" applyAlignment="1">
      <alignment horizontal="left" vertical="center" indent="3"/>
    </xf>
    <xf numFmtId="0" fontId="39" fillId="0" borderId="91" xfId="0" applyFont="1" applyBorder="1" applyAlignment="1">
      <alignment horizontal="left" indent="1"/>
    </xf>
    <xf numFmtId="0" fontId="43" fillId="0" borderId="0" xfId="0" applyFont="1" applyAlignment="1">
      <alignment wrapText="1"/>
    </xf>
    <xf numFmtId="0" fontId="39" fillId="0" borderId="0" xfId="0" applyFont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zoomScalePageLayoutView="0" workbookViewId="0" topLeftCell="A1">
      <selection activeCell="J35" sqref="J35"/>
    </sheetView>
  </sheetViews>
  <sheetFormatPr defaultColWidth="8.875" defaultRowHeight="12.75"/>
  <cols>
    <col min="1" max="1" width="10.75390625" style="1" customWidth="1"/>
    <col min="2" max="2" width="11.625" style="1" customWidth="1"/>
    <col min="3" max="4" width="9.25390625" style="1" customWidth="1"/>
    <col min="5" max="6" width="10.00390625" style="1" customWidth="1"/>
    <col min="7" max="7" width="10.25390625" style="1" customWidth="1"/>
    <col min="8" max="9" width="9.625" style="1" customWidth="1"/>
    <col min="10" max="10" width="9.75390625" style="1" customWidth="1"/>
    <col min="11" max="11" width="8.75390625" style="1" customWidth="1"/>
    <col min="12" max="12" width="8.875" style="1" customWidth="1"/>
    <col min="13" max="13" width="8.75390625" style="1" customWidth="1"/>
    <col min="14" max="14" width="10.375" style="1" customWidth="1"/>
    <col min="15" max="15" width="11.25390625" style="1" customWidth="1"/>
    <col min="16" max="16" width="11.375" style="1" customWidth="1"/>
    <col min="17" max="17" width="7.25390625" style="1" customWidth="1"/>
    <col min="18" max="16384" width="8.875" style="1" customWidth="1"/>
  </cols>
  <sheetData>
    <row r="1" spans="1:15" ht="27" customHeight="1">
      <c r="A1" s="633" t="s">
        <v>272</v>
      </c>
      <c r="B1" s="634"/>
      <c r="C1" s="634"/>
      <c r="D1" s="634"/>
      <c r="E1" s="634"/>
      <c r="F1" s="634"/>
      <c r="G1" s="634"/>
      <c r="H1" s="634"/>
      <c r="I1" s="634"/>
      <c r="J1" s="634"/>
      <c r="K1" s="634"/>
      <c r="L1" s="634"/>
      <c r="M1" s="634"/>
      <c r="N1" s="18"/>
      <c r="O1" s="18"/>
    </row>
    <row r="2" spans="1:15" ht="27" customHeight="1">
      <c r="A2" s="43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18"/>
      <c r="O2" s="18"/>
    </row>
    <row r="3" spans="1:15" ht="15.75" customHeight="1">
      <c r="A3" s="43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18"/>
      <c r="O3" s="18"/>
    </row>
    <row r="4" spans="1:11" ht="15.75">
      <c r="A4" s="5" t="s">
        <v>273</v>
      </c>
      <c r="B4" s="3"/>
      <c r="C4" s="3"/>
      <c r="D4" s="3"/>
      <c r="E4" s="41"/>
      <c r="F4" s="41"/>
      <c r="G4" s="41"/>
      <c r="H4" s="41"/>
      <c r="I4" s="4"/>
      <c r="J4" s="4"/>
      <c r="K4" s="3"/>
    </row>
    <row r="5" spans="2:10" ht="12.75" customHeight="1" thickBot="1">
      <c r="B5" s="2"/>
      <c r="C5" s="2"/>
      <c r="D5" s="2"/>
      <c r="E5" s="2"/>
      <c r="F5" s="2"/>
      <c r="G5" s="2"/>
      <c r="H5" s="2"/>
      <c r="I5" s="2"/>
      <c r="J5" s="2"/>
    </row>
    <row r="6" spans="1:10" s="30" customFormat="1" ht="29.25" customHeight="1" thickBot="1">
      <c r="A6" s="25" t="s">
        <v>31</v>
      </c>
      <c r="B6" s="636" t="s">
        <v>44</v>
      </c>
      <c r="C6" s="637"/>
      <c r="D6" s="35" t="s">
        <v>75</v>
      </c>
      <c r="E6" s="27" t="s">
        <v>32</v>
      </c>
      <c r="F6" s="638" t="s">
        <v>45</v>
      </c>
      <c r="G6" s="637"/>
      <c r="H6" s="26" t="s">
        <v>46</v>
      </c>
      <c r="I6" s="26" t="s">
        <v>18</v>
      </c>
      <c r="J6" s="28" t="s">
        <v>9</v>
      </c>
    </row>
    <row r="7" spans="1:18" ht="12.75" customHeight="1">
      <c r="A7" s="15" t="s">
        <v>50</v>
      </c>
      <c r="B7" s="230">
        <v>1</v>
      </c>
      <c r="C7" s="230">
        <v>2</v>
      </c>
      <c r="D7" s="230"/>
      <c r="E7" s="230"/>
      <c r="F7" s="231"/>
      <c r="G7" s="231"/>
      <c r="H7" s="231"/>
      <c r="I7" s="230"/>
      <c r="J7" s="232">
        <f>SUM(B7:I7)</f>
        <v>3</v>
      </c>
      <c r="N7" s="3"/>
      <c r="O7" s="3"/>
      <c r="P7" s="3"/>
      <c r="Q7" s="3"/>
      <c r="R7" s="3"/>
    </row>
    <row r="8" spans="1:18" ht="12.75" customHeight="1">
      <c r="A8" s="15" t="s">
        <v>201</v>
      </c>
      <c r="B8" s="230">
        <v>1</v>
      </c>
      <c r="C8" s="230">
        <v>2</v>
      </c>
      <c r="D8" s="230"/>
      <c r="E8" s="230"/>
      <c r="F8" s="231"/>
      <c r="G8" s="231"/>
      <c r="H8" s="231"/>
      <c r="I8" s="230"/>
      <c r="J8" s="232">
        <f aca="true" t="shared" si="0" ref="J8:J15">SUM(B8:I8)</f>
        <v>3</v>
      </c>
      <c r="N8" s="3"/>
      <c r="O8" s="3"/>
      <c r="P8" s="3"/>
      <c r="Q8" s="3"/>
      <c r="R8" s="3"/>
    </row>
    <row r="9" spans="1:18" ht="12.75" customHeight="1">
      <c r="A9" s="13" t="s">
        <v>202</v>
      </c>
      <c r="B9" s="233"/>
      <c r="C9" s="234"/>
      <c r="D9" s="233">
        <v>1</v>
      </c>
      <c r="E9" s="233"/>
      <c r="F9" s="234">
        <v>2</v>
      </c>
      <c r="G9" s="234"/>
      <c r="H9" s="234"/>
      <c r="I9" s="233"/>
      <c r="J9" s="232">
        <f t="shared" si="0"/>
        <v>3</v>
      </c>
      <c r="N9" s="3"/>
      <c r="O9" s="3"/>
      <c r="P9" s="3"/>
      <c r="Q9" s="3"/>
      <c r="R9" s="3"/>
    </row>
    <row r="10" spans="1:18" ht="12.75" customHeight="1">
      <c r="A10" s="13" t="s">
        <v>200</v>
      </c>
      <c r="B10" s="233">
        <v>1</v>
      </c>
      <c r="C10" s="234"/>
      <c r="D10" s="233"/>
      <c r="E10" s="233"/>
      <c r="F10" s="234">
        <v>1</v>
      </c>
      <c r="G10" s="234"/>
      <c r="H10" s="234"/>
      <c r="I10" s="233"/>
      <c r="J10" s="232">
        <f t="shared" si="0"/>
        <v>2</v>
      </c>
      <c r="N10" s="3"/>
      <c r="O10" s="3"/>
      <c r="P10" s="3"/>
      <c r="Q10" s="3"/>
      <c r="R10" s="3"/>
    </row>
    <row r="11" spans="1:18" ht="12.75" customHeight="1">
      <c r="A11" s="13" t="s">
        <v>203</v>
      </c>
      <c r="B11" s="233">
        <v>1</v>
      </c>
      <c r="C11" s="233">
        <v>1</v>
      </c>
      <c r="D11" s="233"/>
      <c r="E11" s="233">
        <v>1</v>
      </c>
      <c r="F11" s="234">
        <v>2</v>
      </c>
      <c r="G11" s="234">
        <v>4</v>
      </c>
      <c r="H11" s="234"/>
      <c r="I11" s="233"/>
      <c r="J11" s="232">
        <f t="shared" si="0"/>
        <v>9</v>
      </c>
      <c r="N11" s="3"/>
      <c r="O11" s="3"/>
      <c r="P11" s="3"/>
      <c r="Q11" s="3"/>
      <c r="R11" s="3"/>
    </row>
    <row r="12" spans="1:18" ht="12.75" customHeight="1">
      <c r="A12" s="13" t="s">
        <v>29</v>
      </c>
      <c r="B12" s="233"/>
      <c r="C12" s="233"/>
      <c r="D12" s="233"/>
      <c r="E12" s="233"/>
      <c r="F12" s="234"/>
      <c r="G12" s="234">
        <v>1</v>
      </c>
      <c r="H12" s="234"/>
      <c r="I12" s="233"/>
      <c r="J12" s="232">
        <f t="shared" si="0"/>
        <v>1</v>
      </c>
      <c r="N12" s="3"/>
      <c r="O12" s="3"/>
      <c r="P12" s="3"/>
      <c r="Q12" s="3"/>
      <c r="R12" s="3"/>
    </row>
    <row r="13" spans="1:10" ht="12.75" customHeight="1">
      <c r="A13" s="13" t="s">
        <v>205</v>
      </c>
      <c r="B13" s="233"/>
      <c r="C13" s="233"/>
      <c r="D13" s="233">
        <v>1</v>
      </c>
      <c r="E13" s="233"/>
      <c r="F13" s="234">
        <v>1</v>
      </c>
      <c r="G13" s="234">
        <v>1</v>
      </c>
      <c r="H13" s="234"/>
      <c r="I13" s="233"/>
      <c r="J13" s="232">
        <f t="shared" si="0"/>
        <v>3</v>
      </c>
    </row>
    <row r="14" spans="1:10" s="7" customFormat="1" ht="12.75" customHeight="1">
      <c r="A14" s="13" t="s">
        <v>206</v>
      </c>
      <c r="B14" s="233"/>
      <c r="C14" s="233">
        <v>3</v>
      </c>
      <c r="D14" s="233">
        <v>1</v>
      </c>
      <c r="E14" s="233"/>
      <c r="F14" s="233"/>
      <c r="G14" s="233">
        <v>2</v>
      </c>
      <c r="H14" s="235"/>
      <c r="I14" s="233"/>
      <c r="J14" s="232">
        <f t="shared" si="0"/>
        <v>6</v>
      </c>
    </row>
    <row r="15" spans="1:10" s="6" customFormat="1" ht="12.75" customHeight="1" thickBot="1">
      <c r="A15" s="14" t="s">
        <v>5</v>
      </c>
      <c r="B15" s="236">
        <v>5</v>
      </c>
      <c r="C15" s="236">
        <v>12</v>
      </c>
      <c r="D15" s="236">
        <v>1</v>
      </c>
      <c r="E15" s="236"/>
      <c r="F15" s="237">
        <v>11</v>
      </c>
      <c r="G15" s="237">
        <v>15</v>
      </c>
      <c r="H15" s="237">
        <v>2</v>
      </c>
      <c r="I15" s="237">
        <v>0.75</v>
      </c>
      <c r="J15" s="232">
        <f t="shared" si="0"/>
        <v>46.75</v>
      </c>
    </row>
    <row r="16" spans="1:10" s="6" customFormat="1" ht="12.75" customHeight="1" thickBot="1">
      <c r="A16" s="8" t="s">
        <v>9</v>
      </c>
      <c r="B16" s="238">
        <f>SUM(B7:B15)</f>
        <v>9</v>
      </c>
      <c r="C16" s="239">
        <f aca="true" t="shared" si="1" ref="C16:I16">SUM(C7:C15)</f>
        <v>20</v>
      </c>
      <c r="D16" s="239">
        <f>SUM(D7:D15)</f>
        <v>4</v>
      </c>
      <c r="E16" s="239">
        <f t="shared" si="1"/>
        <v>1</v>
      </c>
      <c r="F16" s="239">
        <f t="shared" si="1"/>
        <v>17</v>
      </c>
      <c r="G16" s="239">
        <f t="shared" si="1"/>
        <v>23</v>
      </c>
      <c r="H16" s="239">
        <f t="shared" si="1"/>
        <v>2</v>
      </c>
      <c r="I16" s="239">
        <f t="shared" si="1"/>
        <v>0.75</v>
      </c>
      <c r="J16" s="240">
        <f>SUM(B16:I16)</f>
        <v>76.75</v>
      </c>
    </row>
    <row r="17" spans="17:18" s="6" customFormat="1" ht="12.75" customHeight="1">
      <c r="Q17" s="359"/>
      <c r="R17" s="359"/>
    </row>
    <row r="18" spans="7:18" s="6" customFormat="1" ht="12.75" customHeight="1">
      <c r="G18" s="22"/>
      <c r="Q18" s="359"/>
      <c r="R18" s="359"/>
    </row>
    <row r="19" spans="1:18" s="20" customFormat="1" ht="15" customHeight="1">
      <c r="A19" s="631" t="s">
        <v>274</v>
      </c>
      <c r="B19" s="631"/>
      <c r="C19" s="40"/>
      <c r="D19" s="34"/>
      <c r="E19" s="635"/>
      <c r="F19" s="635"/>
      <c r="G19" s="635"/>
      <c r="H19" s="635"/>
      <c r="J19" s="19"/>
      <c r="Q19" s="360"/>
      <c r="R19" s="360"/>
    </row>
    <row r="20" spans="1:18" s="20" customFormat="1" ht="15" customHeight="1">
      <c r="A20" s="631"/>
      <c r="B20" s="631"/>
      <c r="C20" s="40"/>
      <c r="D20" s="34"/>
      <c r="E20" s="42"/>
      <c r="F20" s="639" t="s">
        <v>374</v>
      </c>
      <c r="G20" s="639"/>
      <c r="H20" s="639"/>
      <c r="Q20" s="360"/>
      <c r="R20" s="360"/>
    </row>
    <row r="21" spans="1:18" s="6" customFormat="1" ht="19.5" customHeight="1" thickBot="1">
      <c r="A21" s="632"/>
      <c r="B21" s="632"/>
      <c r="C21" s="40"/>
      <c r="F21" s="611"/>
      <c r="G21" s="33"/>
      <c r="Q21" s="359"/>
      <c r="R21" s="359"/>
    </row>
    <row r="22" spans="1:16" s="17" customFormat="1" ht="33.75" customHeight="1" thickBot="1">
      <c r="A22" s="16" t="s">
        <v>42</v>
      </c>
      <c r="B22" s="16" t="s">
        <v>28</v>
      </c>
      <c r="F22" s="28" t="s">
        <v>31</v>
      </c>
      <c r="G22" s="29" t="s">
        <v>373</v>
      </c>
      <c r="H22" s="251" t="s">
        <v>41</v>
      </c>
      <c r="P22" s="6"/>
    </row>
    <row r="23" spans="1:18" s="6" customFormat="1" ht="12.75" customHeight="1">
      <c r="A23" s="336" t="s">
        <v>1</v>
      </c>
      <c r="B23" s="514">
        <v>1430</v>
      </c>
      <c r="E23" s="612"/>
      <c r="F23" s="38" t="s">
        <v>50</v>
      </c>
      <c r="G23" s="241">
        <v>10</v>
      </c>
      <c r="H23" s="242"/>
      <c r="I23" s="22"/>
      <c r="Q23" s="359"/>
      <c r="R23" s="359"/>
    </row>
    <row r="24" spans="1:18" s="6" customFormat="1" ht="12.75" customHeight="1">
      <c r="A24" s="337" t="s">
        <v>6</v>
      </c>
      <c r="B24" s="515">
        <v>6002</v>
      </c>
      <c r="E24" s="612"/>
      <c r="F24" s="23" t="s">
        <v>201</v>
      </c>
      <c r="G24" s="241">
        <v>15</v>
      </c>
      <c r="H24" s="243"/>
      <c r="Q24" s="359"/>
      <c r="R24" s="359"/>
    </row>
    <row r="25" spans="1:8" s="6" customFormat="1" ht="12.75" customHeight="1">
      <c r="A25" s="337" t="s">
        <v>2</v>
      </c>
      <c r="B25" s="515">
        <v>2559</v>
      </c>
      <c r="E25" s="612"/>
      <c r="F25" s="21" t="s">
        <v>202</v>
      </c>
      <c r="G25" s="244">
        <v>14</v>
      </c>
      <c r="H25" s="243"/>
    </row>
    <row r="26" spans="1:8" s="6" customFormat="1" ht="12.75" customHeight="1">
      <c r="A26" s="337" t="s">
        <v>207</v>
      </c>
      <c r="B26" s="515">
        <v>856</v>
      </c>
      <c r="E26" s="612"/>
      <c r="F26" s="21" t="s">
        <v>200</v>
      </c>
      <c r="G26" s="244">
        <v>5</v>
      </c>
      <c r="H26" s="243"/>
    </row>
    <row r="27" spans="1:8" s="6" customFormat="1" ht="12.75" customHeight="1">
      <c r="A27" s="337" t="s">
        <v>20</v>
      </c>
      <c r="B27" s="515">
        <v>2217</v>
      </c>
      <c r="F27" s="37" t="s">
        <v>203</v>
      </c>
      <c r="G27" s="244">
        <v>108</v>
      </c>
      <c r="H27" s="243">
        <v>2</v>
      </c>
    </row>
    <row r="28" spans="1:9" ht="12.75" customHeight="1">
      <c r="A28" s="337" t="s">
        <v>7</v>
      </c>
      <c r="B28" s="515">
        <v>4887</v>
      </c>
      <c r="C28" s="6"/>
      <c r="D28" s="6"/>
      <c r="E28" s="612"/>
      <c r="F28" s="21" t="s">
        <v>205</v>
      </c>
      <c r="G28" s="244">
        <v>15</v>
      </c>
      <c r="H28" s="243"/>
      <c r="I28" s="6"/>
    </row>
    <row r="29" spans="1:9" s="10" customFormat="1" ht="12.75" customHeight="1">
      <c r="A29" s="337" t="s">
        <v>3</v>
      </c>
      <c r="B29" s="515">
        <v>2267</v>
      </c>
      <c r="C29" s="6"/>
      <c r="D29" s="6"/>
      <c r="E29" s="612"/>
      <c r="F29" s="21" t="s">
        <v>29</v>
      </c>
      <c r="G29" s="244">
        <v>17</v>
      </c>
      <c r="H29" s="243"/>
      <c r="I29" s="1"/>
    </row>
    <row r="30" spans="1:9" ht="12.75" customHeight="1" thickBot="1">
      <c r="A30" s="338" t="s">
        <v>4</v>
      </c>
      <c r="B30" s="516">
        <v>3938</v>
      </c>
      <c r="C30" s="6"/>
      <c r="D30" s="6"/>
      <c r="E30" s="612"/>
      <c r="F30" s="21" t="s">
        <v>206</v>
      </c>
      <c r="G30" s="244">
        <v>13</v>
      </c>
      <c r="H30" s="243"/>
      <c r="I30" s="10"/>
    </row>
    <row r="31" spans="1:14" ht="12.75" customHeight="1" thickBot="1">
      <c r="A31" s="11" t="s">
        <v>9</v>
      </c>
      <c r="B31" s="517">
        <f>SUM(B23:B30)</f>
        <v>24156</v>
      </c>
      <c r="C31" s="6"/>
      <c r="D31" s="6"/>
      <c r="E31" s="612"/>
      <c r="F31" s="39" t="s">
        <v>5</v>
      </c>
      <c r="G31" s="245">
        <v>99</v>
      </c>
      <c r="H31" s="246">
        <v>6</v>
      </c>
      <c r="N31" s="36"/>
    </row>
    <row r="32" spans="3:8" ht="12.75" customHeight="1" thickBot="1">
      <c r="C32" s="12"/>
      <c r="D32" s="12"/>
      <c r="E32" s="12"/>
      <c r="F32" s="24" t="s">
        <v>9</v>
      </c>
      <c r="G32" s="247">
        <f>SUM(G23:G31)</f>
        <v>296</v>
      </c>
      <c r="H32" s="248">
        <f>SUM(H23:H31)</f>
        <v>8</v>
      </c>
    </row>
    <row r="33" spans="5:6" ht="12.75" customHeight="1">
      <c r="E33" s="6"/>
      <c r="F33" s="6"/>
    </row>
    <row r="34" ht="12.75" customHeight="1">
      <c r="G34" s="9"/>
    </row>
    <row r="35" ht="12.75" customHeight="1">
      <c r="G35" s="9"/>
    </row>
    <row r="36" ht="12.75" customHeight="1">
      <c r="G36" s="9"/>
    </row>
    <row r="37" spans="5:7" ht="12.75" customHeight="1">
      <c r="E37" s="571"/>
      <c r="G37" s="9"/>
    </row>
    <row r="38" ht="12.75" customHeight="1"/>
  </sheetData>
  <sheetProtection selectLockedCells="1"/>
  <mergeCells count="6">
    <mergeCell ref="A19:B21"/>
    <mergeCell ref="A1:M1"/>
    <mergeCell ref="E19:H19"/>
    <mergeCell ref="B6:C6"/>
    <mergeCell ref="F6:G6"/>
    <mergeCell ref="F20:H20"/>
  </mergeCells>
  <printOptions horizontalCentered="1" verticalCentered="1"/>
  <pageMargins left="0.7874015748031497" right="0.5905511811023623" top="0.7874015748031497" bottom="0.5905511811023623" header="0" footer="0.11811023622047245"/>
  <pageSetup horizontalDpi="600" verticalDpi="600" orientation="landscape" paperSize="9" r:id="rId1"/>
  <headerFooter alignWithMargins="0">
    <oddFooter>&amp;L&amp;8&amp;D&amp;R&amp;8TAB_10.XLS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38"/>
  <sheetViews>
    <sheetView zoomScalePageLayoutView="0" workbookViewId="0" topLeftCell="A1">
      <selection activeCell="F39" sqref="F39"/>
    </sheetView>
  </sheetViews>
  <sheetFormatPr defaultColWidth="8.875" defaultRowHeight="12.75"/>
  <cols>
    <col min="1" max="2" width="13.25390625" style="66" customWidth="1"/>
    <col min="3" max="3" width="13.25390625" style="64" customWidth="1"/>
    <col min="4" max="4" width="13.25390625" style="66" customWidth="1"/>
    <col min="5" max="5" width="13.25390625" style="64" customWidth="1"/>
    <col min="6" max="6" width="13.25390625" style="66" customWidth="1"/>
    <col min="7" max="7" width="13.25390625" style="64" customWidth="1"/>
    <col min="8" max="8" width="13.25390625" style="66" customWidth="1"/>
    <col min="9" max="9" width="13.25390625" style="64" customWidth="1"/>
    <col min="10" max="10" width="13.25390625" style="66" customWidth="1"/>
    <col min="11" max="11" width="13.25390625" style="64" customWidth="1"/>
    <col min="12" max="12" width="13.25390625" style="66" customWidth="1"/>
    <col min="13" max="13" width="10.25390625" style="64" customWidth="1"/>
    <col min="14" max="14" width="9.625" style="66" customWidth="1"/>
    <col min="15" max="15" width="9.75390625" style="66" customWidth="1"/>
    <col min="16" max="16" width="8.875" style="66" customWidth="1"/>
    <col min="17" max="18" width="11.75390625" style="66" bestFit="1" customWidth="1"/>
    <col min="19" max="20" width="8.875" style="66" customWidth="1"/>
    <col min="21" max="21" width="11.75390625" style="66" bestFit="1" customWidth="1"/>
    <col min="22" max="16384" width="8.875" style="66" customWidth="1"/>
  </cols>
  <sheetData>
    <row r="1" spans="1:15" ht="18">
      <c r="A1" s="58" t="s">
        <v>8</v>
      </c>
      <c r="B1" s="59" t="s">
        <v>33</v>
      </c>
      <c r="C1" s="60"/>
      <c r="D1" s="59"/>
      <c r="E1" s="60"/>
      <c r="F1" s="59"/>
      <c r="G1" s="61"/>
      <c r="H1" s="62"/>
      <c r="I1" s="61"/>
      <c r="J1" s="62"/>
      <c r="K1" s="61"/>
      <c r="L1" s="63"/>
      <c r="N1" s="65"/>
      <c r="O1" s="65"/>
    </row>
    <row r="3" spans="1:15" ht="15.75">
      <c r="A3" s="67" t="s">
        <v>135</v>
      </c>
      <c r="B3" s="62"/>
      <c r="C3" s="62"/>
      <c r="D3" s="67"/>
      <c r="E3" s="68"/>
      <c r="F3" s="69"/>
      <c r="G3" s="63"/>
      <c r="H3" s="63"/>
      <c r="I3" s="63"/>
      <c r="J3" s="63"/>
      <c r="K3" s="63"/>
      <c r="L3" s="63"/>
      <c r="M3" s="63"/>
      <c r="N3" s="63"/>
      <c r="O3" s="63"/>
    </row>
    <row r="4" ht="12.75" customHeight="1" thickBot="1"/>
    <row r="5" spans="1:15" s="70" customFormat="1" ht="26.25" customHeight="1" thickBot="1">
      <c r="A5" s="640" t="s">
        <v>134</v>
      </c>
      <c r="B5" s="643" t="s">
        <v>53</v>
      </c>
      <c r="C5" s="644"/>
      <c r="D5" s="644"/>
      <c r="E5" s="644"/>
      <c r="F5" s="645" t="s">
        <v>54</v>
      </c>
      <c r="G5" s="646"/>
      <c r="H5" s="647"/>
      <c r="I5" s="630" t="s">
        <v>372</v>
      </c>
      <c r="J5" s="561"/>
      <c r="M5" s="561"/>
      <c r="N5" s="562"/>
      <c r="O5" s="563"/>
    </row>
    <row r="6" spans="1:15" s="70" customFormat="1" ht="13.5" thickBot="1">
      <c r="A6" s="641"/>
      <c r="B6" s="71" t="s">
        <v>22</v>
      </c>
      <c r="C6" s="72" t="s">
        <v>23</v>
      </c>
      <c r="D6" s="73" t="s">
        <v>371</v>
      </c>
      <c r="E6" s="577" t="s">
        <v>9</v>
      </c>
      <c r="F6" s="560" t="s">
        <v>22</v>
      </c>
      <c r="G6" s="605" t="s">
        <v>23</v>
      </c>
      <c r="H6" s="606" t="s">
        <v>9</v>
      </c>
      <c r="I6" s="607" t="s">
        <v>9</v>
      </c>
      <c r="J6" s="574"/>
      <c r="M6" s="564"/>
      <c r="N6" s="90"/>
      <c r="O6" s="80"/>
    </row>
    <row r="7" spans="1:17" s="70" customFormat="1" ht="12.75">
      <c r="A7" s="74" t="s">
        <v>136</v>
      </c>
      <c r="B7" s="332"/>
      <c r="C7" s="270">
        <v>21247</v>
      </c>
      <c r="D7" s="583"/>
      <c r="E7" s="604">
        <f>B7+C7+D7</f>
        <v>21247</v>
      </c>
      <c r="F7" s="297">
        <v>3209</v>
      </c>
      <c r="G7" s="332">
        <v>31918</v>
      </c>
      <c r="H7" s="601">
        <f aca="true" t="shared" si="0" ref="H7:H16">F7+G7</f>
        <v>35127</v>
      </c>
      <c r="I7" s="584">
        <f>(E7+H7)</f>
        <v>56374</v>
      </c>
      <c r="J7" s="575"/>
      <c r="M7" s="565"/>
      <c r="N7" s="566"/>
      <c r="O7" s="565"/>
      <c r="Q7" s="75"/>
    </row>
    <row r="8" spans="1:17" s="70" customFormat="1" ht="12.75">
      <c r="A8" s="74" t="s">
        <v>201</v>
      </c>
      <c r="B8" s="325">
        <v>8597</v>
      </c>
      <c r="C8" s="270">
        <v>23854</v>
      </c>
      <c r="D8" s="585">
        <v>244371</v>
      </c>
      <c r="E8" s="604">
        <f aca="true" t="shared" si="1" ref="E8:E16">B8+C8+D8</f>
        <v>276822</v>
      </c>
      <c r="F8" s="294">
        <v>15835</v>
      </c>
      <c r="G8" s="325">
        <v>98189</v>
      </c>
      <c r="H8" s="602">
        <f t="shared" si="0"/>
        <v>114024</v>
      </c>
      <c r="I8" s="584">
        <f aca="true" t="shared" si="2" ref="I8:I16">(E8+H8)</f>
        <v>390846</v>
      </c>
      <c r="J8" s="575"/>
      <c r="M8" s="565"/>
      <c r="N8" s="566"/>
      <c r="O8" s="565"/>
      <c r="Q8" s="75"/>
    </row>
    <row r="9" spans="1:17" ht="12.75">
      <c r="A9" s="74" t="s">
        <v>208</v>
      </c>
      <c r="B9" s="269">
        <v>57864</v>
      </c>
      <c r="C9" s="270">
        <v>32982</v>
      </c>
      <c r="D9" s="585">
        <v>13903</v>
      </c>
      <c r="E9" s="604">
        <f t="shared" si="1"/>
        <v>104749</v>
      </c>
      <c r="F9" s="294">
        <v>28895</v>
      </c>
      <c r="G9" s="269">
        <v>277904</v>
      </c>
      <c r="H9" s="602">
        <f t="shared" si="0"/>
        <v>306799</v>
      </c>
      <c r="I9" s="584">
        <f t="shared" si="2"/>
        <v>411548</v>
      </c>
      <c r="J9" s="575"/>
      <c r="M9" s="565"/>
      <c r="N9" s="566"/>
      <c r="O9" s="565"/>
      <c r="Q9" s="75"/>
    </row>
    <row r="10" spans="1:15" ht="12.75">
      <c r="A10" s="74" t="s">
        <v>202</v>
      </c>
      <c r="B10" s="269">
        <v>91192</v>
      </c>
      <c r="C10" s="270">
        <v>71310</v>
      </c>
      <c r="D10" s="585">
        <v>197628</v>
      </c>
      <c r="E10" s="604">
        <f t="shared" si="1"/>
        <v>360130</v>
      </c>
      <c r="F10" s="294">
        <v>33204</v>
      </c>
      <c r="G10" s="269">
        <v>299100</v>
      </c>
      <c r="H10" s="602">
        <f t="shared" si="0"/>
        <v>332304</v>
      </c>
      <c r="I10" s="584">
        <f t="shared" si="2"/>
        <v>692434</v>
      </c>
      <c r="J10" s="575"/>
      <c r="M10" s="565"/>
      <c r="N10" s="566"/>
      <c r="O10" s="565"/>
    </row>
    <row r="11" spans="1:15" ht="12.75">
      <c r="A11" s="74" t="s">
        <v>200</v>
      </c>
      <c r="B11" s="269">
        <v>248</v>
      </c>
      <c r="C11" s="270"/>
      <c r="D11" s="585">
        <v>179448</v>
      </c>
      <c r="E11" s="604">
        <f t="shared" si="1"/>
        <v>179696</v>
      </c>
      <c r="F11" s="294">
        <v>3991</v>
      </c>
      <c r="G11" s="269">
        <v>33724.14</v>
      </c>
      <c r="H11" s="602">
        <f t="shared" si="0"/>
        <v>37715.14</v>
      </c>
      <c r="I11" s="584">
        <f t="shared" si="2"/>
        <v>217411.14</v>
      </c>
      <c r="J11" s="575"/>
      <c r="M11" s="565"/>
      <c r="N11" s="566"/>
      <c r="O11" s="565"/>
    </row>
    <row r="12" spans="1:15" ht="12.75">
      <c r="A12" s="74" t="s">
        <v>203</v>
      </c>
      <c r="B12" s="269">
        <v>64694</v>
      </c>
      <c r="C12" s="270">
        <v>44832</v>
      </c>
      <c r="D12" s="585">
        <v>308531</v>
      </c>
      <c r="E12" s="604">
        <f t="shared" si="1"/>
        <v>418057</v>
      </c>
      <c r="F12" s="294">
        <v>81395</v>
      </c>
      <c r="G12" s="269">
        <v>2567530</v>
      </c>
      <c r="H12" s="602">
        <f t="shared" si="0"/>
        <v>2648925</v>
      </c>
      <c r="I12" s="584">
        <f t="shared" si="2"/>
        <v>3066982</v>
      </c>
      <c r="J12" s="575"/>
      <c r="M12" s="565"/>
      <c r="N12" s="566"/>
      <c r="O12" s="565"/>
    </row>
    <row r="13" spans="1:15" ht="12.75">
      <c r="A13" s="74" t="s">
        <v>126</v>
      </c>
      <c r="B13" s="269"/>
      <c r="C13" s="270"/>
      <c r="D13" s="585"/>
      <c r="E13" s="604">
        <f t="shared" si="1"/>
        <v>0</v>
      </c>
      <c r="F13" s="294">
        <v>29435</v>
      </c>
      <c r="G13" s="269">
        <v>46922</v>
      </c>
      <c r="H13" s="602">
        <f t="shared" si="0"/>
        <v>76357</v>
      </c>
      <c r="I13" s="584">
        <f t="shared" si="2"/>
        <v>76357</v>
      </c>
      <c r="J13" s="575"/>
      <c r="M13" s="565"/>
      <c r="N13" s="566"/>
      <c r="O13" s="565"/>
    </row>
    <row r="14" spans="1:15" ht="12.75">
      <c r="A14" s="74" t="s">
        <v>205</v>
      </c>
      <c r="B14" s="269">
        <v>234026</v>
      </c>
      <c r="C14" s="270">
        <v>80529</v>
      </c>
      <c r="D14" s="585">
        <v>34356</v>
      </c>
      <c r="E14" s="604">
        <f t="shared" si="1"/>
        <v>348911</v>
      </c>
      <c r="F14" s="294">
        <v>88545</v>
      </c>
      <c r="G14" s="269">
        <v>23882</v>
      </c>
      <c r="H14" s="602">
        <f t="shared" si="0"/>
        <v>112427</v>
      </c>
      <c r="I14" s="584">
        <f t="shared" si="2"/>
        <v>461338</v>
      </c>
      <c r="J14" s="575"/>
      <c r="M14" s="565"/>
      <c r="N14" s="566"/>
      <c r="O14" s="565"/>
    </row>
    <row r="15" spans="1:15" ht="12.75">
      <c r="A15" s="74" t="s">
        <v>206</v>
      </c>
      <c r="B15" s="269">
        <v>20557</v>
      </c>
      <c r="C15" s="270">
        <v>11961</v>
      </c>
      <c r="D15" s="585">
        <v>1354942</v>
      </c>
      <c r="E15" s="604">
        <f t="shared" si="1"/>
        <v>1387460</v>
      </c>
      <c r="F15" s="294">
        <v>43832</v>
      </c>
      <c r="G15" s="269">
        <v>345968</v>
      </c>
      <c r="H15" s="602">
        <f t="shared" si="0"/>
        <v>389800</v>
      </c>
      <c r="I15" s="584">
        <f t="shared" si="2"/>
        <v>1777260</v>
      </c>
      <c r="J15" s="575"/>
      <c r="M15" s="565"/>
      <c r="N15" s="566"/>
      <c r="O15" s="565"/>
    </row>
    <row r="16" spans="1:15" ht="13.5" thickBot="1">
      <c r="A16" s="76" t="s">
        <v>140</v>
      </c>
      <c r="B16" s="262">
        <v>599388</v>
      </c>
      <c r="C16" s="263">
        <v>134082</v>
      </c>
      <c r="D16" s="585"/>
      <c r="E16" s="604">
        <f t="shared" si="1"/>
        <v>733470</v>
      </c>
      <c r="F16" s="586">
        <v>29255</v>
      </c>
      <c r="G16" s="262"/>
      <c r="H16" s="603">
        <f t="shared" si="0"/>
        <v>29255</v>
      </c>
      <c r="I16" s="584">
        <f t="shared" si="2"/>
        <v>762725</v>
      </c>
      <c r="J16" s="575"/>
      <c r="M16" s="565"/>
      <c r="N16" s="566"/>
      <c r="O16" s="565"/>
    </row>
    <row r="17" spans="1:15" s="77" customFormat="1" ht="13.5" thickBot="1">
      <c r="A17" s="318" t="s">
        <v>9</v>
      </c>
      <c r="B17" s="587">
        <f aca="true" t="shared" si="3" ref="B17:I17">SUM(B7:B16)</f>
        <v>1076566</v>
      </c>
      <c r="C17" s="588">
        <f t="shared" si="3"/>
        <v>420797</v>
      </c>
      <c r="D17" s="589">
        <f t="shared" si="3"/>
        <v>2333179</v>
      </c>
      <c r="E17" s="599">
        <f t="shared" si="3"/>
        <v>3830542</v>
      </c>
      <c r="F17" s="587">
        <f t="shared" si="3"/>
        <v>357596</v>
      </c>
      <c r="G17" s="221">
        <f t="shared" si="3"/>
        <v>3725137.14</v>
      </c>
      <c r="H17" s="600">
        <f t="shared" si="3"/>
        <v>4082733.14</v>
      </c>
      <c r="I17" s="590">
        <f t="shared" si="3"/>
        <v>7913275.140000001</v>
      </c>
      <c r="J17" s="576"/>
      <c r="M17" s="573"/>
      <c r="N17" s="567"/>
      <c r="O17" s="568"/>
    </row>
    <row r="18" spans="2:16" s="78" customFormat="1" ht="12.75">
      <c r="B18" s="79"/>
      <c r="C18" s="80"/>
      <c r="D18" s="79"/>
      <c r="E18" s="80"/>
      <c r="F18" s="79"/>
      <c r="G18" s="80"/>
      <c r="H18" s="66"/>
      <c r="I18" s="81"/>
      <c r="J18" s="82"/>
      <c r="K18" s="610"/>
      <c r="L18" s="79"/>
      <c r="M18" s="80"/>
      <c r="N18" s="84"/>
      <c r="O18" s="79"/>
      <c r="P18" s="579"/>
    </row>
    <row r="19" spans="1:16" ht="12.75">
      <c r="A19" s="83" t="s">
        <v>275</v>
      </c>
      <c r="C19" s="79"/>
      <c r="D19" s="79"/>
      <c r="E19" s="79"/>
      <c r="F19" s="79"/>
      <c r="G19" s="79"/>
      <c r="I19" s="80"/>
      <c r="J19" s="79"/>
      <c r="K19" s="80"/>
      <c r="L19" s="506"/>
      <c r="M19" s="87"/>
      <c r="N19" s="79"/>
      <c r="O19" s="79"/>
      <c r="P19" s="79"/>
    </row>
    <row r="20" spans="1:15" ht="12.75">
      <c r="A20" s="642" t="s">
        <v>141</v>
      </c>
      <c r="B20" s="642"/>
      <c r="C20" s="642"/>
      <c r="D20" s="642"/>
      <c r="E20" s="642"/>
      <c r="F20" s="642"/>
      <c r="G20" s="642"/>
      <c r="H20" s="642"/>
      <c r="I20" s="642"/>
      <c r="J20" s="642"/>
      <c r="K20" s="642"/>
      <c r="L20" s="79"/>
      <c r="M20" s="80"/>
      <c r="N20" s="84"/>
      <c r="O20" s="79"/>
    </row>
    <row r="21" spans="1:13" s="70" customFormat="1" ht="12.75">
      <c r="A21" s="84"/>
      <c r="B21" s="79"/>
      <c r="C21" s="80"/>
      <c r="D21" s="79"/>
      <c r="E21" s="80"/>
      <c r="F21" s="79"/>
      <c r="G21" s="80"/>
      <c r="I21" s="85"/>
      <c r="K21" s="85"/>
      <c r="M21" s="85"/>
    </row>
    <row r="22" spans="1:10" s="89" customFormat="1" ht="15.75">
      <c r="A22" s="86" t="s">
        <v>59</v>
      </c>
      <c r="B22" s="87"/>
      <c r="C22" s="62"/>
      <c r="D22" s="87"/>
      <c r="E22" s="87"/>
      <c r="F22" s="67" t="s">
        <v>94</v>
      </c>
      <c r="G22" s="88"/>
      <c r="H22" s="88"/>
      <c r="J22" s="88"/>
    </row>
    <row r="23" spans="1:14" s="70" customFormat="1" ht="14.25" customHeight="1" thickBot="1">
      <c r="A23" s="84"/>
      <c r="B23" s="79"/>
      <c r="C23" s="80"/>
      <c r="D23" s="79"/>
      <c r="E23" s="80"/>
      <c r="F23" s="90"/>
      <c r="H23" s="85"/>
      <c r="J23" s="85"/>
      <c r="N23" s="84"/>
    </row>
    <row r="24" spans="1:14" s="70" customFormat="1" ht="38.25" customHeight="1" thickBot="1">
      <c r="A24" s="91" t="s">
        <v>31</v>
      </c>
      <c r="B24" s="92" t="s">
        <v>30</v>
      </c>
      <c r="C24" s="92" t="s">
        <v>24</v>
      </c>
      <c r="D24" s="581" t="s">
        <v>43</v>
      </c>
      <c r="E24" s="569"/>
      <c r="F24" s="363">
        <v>2010</v>
      </c>
      <c r="G24" s="384" t="s">
        <v>223</v>
      </c>
      <c r="H24" s="385" t="s">
        <v>224</v>
      </c>
      <c r="I24" s="391" t="s">
        <v>93</v>
      </c>
      <c r="J24" s="392" t="s">
        <v>9</v>
      </c>
      <c r="N24" s="389"/>
    </row>
    <row r="25" spans="1:14" s="65" customFormat="1" ht="13.5" thickBot="1">
      <c r="A25" s="628"/>
      <c r="B25" s="93" t="s">
        <v>10</v>
      </c>
      <c r="C25" s="629" t="s">
        <v>10</v>
      </c>
      <c r="D25" s="557" t="s">
        <v>10</v>
      </c>
      <c r="E25" s="578"/>
      <c r="F25" s="387" t="s">
        <v>1</v>
      </c>
      <c r="G25" s="324">
        <v>38507</v>
      </c>
      <c r="H25" s="449"/>
      <c r="I25" s="591"/>
      <c r="J25" s="584">
        <f>G25+H25+I25</f>
        <v>38507</v>
      </c>
      <c r="N25" s="386"/>
    </row>
    <row r="26" spans="1:14" s="65" customFormat="1" ht="12.75">
      <c r="A26" s="366" t="s">
        <v>50</v>
      </c>
      <c r="B26" s="368">
        <v>3640</v>
      </c>
      <c r="C26" s="325"/>
      <c r="D26" s="596">
        <f aca="true" t="shared" si="4" ref="D26:D35">B26+C26</f>
        <v>3640</v>
      </c>
      <c r="E26" s="565"/>
      <c r="F26" s="387" t="s">
        <v>6</v>
      </c>
      <c r="G26" s="324">
        <v>85501</v>
      </c>
      <c r="H26" s="449"/>
      <c r="I26" s="268"/>
      <c r="J26" s="584">
        <f>G26+H26+I26</f>
        <v>85501</v>
      </c>
      <c r="N26" s="386"/>
    </row>
    <row r="27" spans="1:14" ht="12.75">
      <c r="A27" s="366" t="s">
        <v>201</v>
      </c>
      <c r="B27" s="294">
        <v>422</v>
      </c>
      <c r="C27" s="325">
        <v>3985</v>
      </c>
      <c r="D27" s="597">
        <f t="shared" si="4"/>
        <v>4407</v>
      </c>
      <c r="E27" s="565"/>
      <c r="F27" s="74" t="s">
        <v>2</v>
      </c>
      <c r="G27" s="325">
        <v>23573</v>
      </c>
      <c r="H27" s="449">
        <v>10645</v>
      </c>
      <c r="I27" s="270">
        <v>23059</v>
      </c>
      <c r="J27" s="584">
        <f aca="true" t="shared" si="5" ref="J27:J32">G27+H27+I27</f>
        <v>57277</v>
      </c>
      <c r="N27" s="79"/>
    </row>
    <row r="28" spans="1:14" ht="12.75">
      <c r="A28" s="364" t="s">
        <v>208</v>
      </c>
      <c r="B28" s="294"/>
      <c r="C28" s="325"/>
      <c r="D28" s="597">
        <f t="shared" si="4"/>
        <v>0</v>
      </c>
      <c r="E28" s="565"/>
      <c r="F28" s="388" t="s">
        <v>207</v>
      </c>
      <c r="G28" s="325">
        <v>96878</v>
      </c>
      <c r="H28" s="449"/>
      <c r="I28" s="592"/>
      <c r="J28" s="584">
        <f t="shared" si="5"/>
        <v>96878</v>
      </c>
      <c r="N28" s="386"/>
    </row>
    <row r="29" spans="1:14" ht="12.75">
      <c r="A29" s="364" t="s">
        <v>202</v>
      </c>
      <c r="B29" s="294">
        <v>5056</v>
      </c>
      <c r="C29" s="325">
        <v>4552</v>
      </c>
      <c r="D29" s="597">
        <f t="shared" si="4"/>
        <v>9608</v>
      </c>
      <c r="E29" s="565"/>
      <c r="F29" s="74" t="s">
        <v>20</v>
      </c>
      <c r="G29" s="325">
        <v>932056</v>
      </c>
      <c r="H29" s="449">
        <v>372349</v>
      </c>
      <c r="I29" s="270">
        <v>756949</v>
      </c>
      <c r="J29" s="584">
        <f t="shared" si="5"/>
        <v>2061354</v>
      </c>
      <c r="N29" s="386"/>
    </row>
    <row r="30" spans="1:14" ht="12.75">
      <c r="A30" s="94" t="s">
        <v>200</v>
      </c>
      <c r="B30" s="365"/>
      <c r="C30" s="367"/>
      <c r="D30" s="597">
        <f t="shared" si="4"/>
        <v>0</v>
      </c>
      <c r="E30" s="565"/>
      <c r="F30" s="74" t="s">
        <v>7</v>
      </c>
      <c r="G30" s="325">
        <v>67717</v>
      </c>
      <c r="H30" s="449"/>
      <c r="I30" s="270">
        <v>27271</v>
      </c>
      <c r="J30" s="584">
        <f t="shared" si="5"/>
        <v>94988</v>
      </c>
      <c r="N30" s="386"/>
    </row>
    <row r="31" spans="1:14" ht="12.75">
      <c r="A31" s="364" t="s">
        <v>203</v>
      </c>
      <c r="B31" s="306">
        <v>14540</v>
      </c>
      <c r="C31" s="324">
        <v>8968</v>
      </c>
      <c r="D31" s="597">
        <f t="shared" si="4"/>
        <v>23508</v>
      </c>
      <c r="E31" s="565"/>
      <c r="F31" s="74" t="s">
        <v>4</v>
      </c>
      <c r="G31" s="325">
        <v>275280</v>
      </c>
      <c r="H31" s="449">
        <v>158356</v>
      </c>
      <c r="I31" s="270">
        <v>772679</v>
      </c>
      <c r="J31" s="584">
        <f t="shared" si="5"/>
        <v>1206315</v>
      </c>
      <c r="N31" s="386"/>
    </row>
    <row r="32" spans="1:14" ht="13.5" thickBot="1">
      <c r="A32" s="364" t="s">
        <v>29</v>
      </c>
      <c r="B32" s="294"/>
      <c r="C32" s="325"/>
      <c r="D32" s="597">
        <f t="shared" si="4"/>
        <v>0</v>
      </c>
      <c r="E32" s="565"/>
      <c r="F32" s="76" t="s">
        <v>5</v>
      </c>
      <c r="G32" s="593"/>
      <c r="H32" s="449"/>
      <c r="I32" s="313">
        <v>31966</v>
      </c>
      <c r="J32" s="584">
        <f t="shared" si="5"/>
        <v>31966</v>
      </c>
      <c r="N32" s="390"/>
    </row>
    <row r="33" spans="1:14" ht="13.5" thickBot="1">
      <c r="A33" s="364" t="s">
        <v>205</v>
      </c>
      <c r="B33" s="294"/>
      <c r="C33" s="325">
        <v>5590</v>
      </c>
      <c r="D33" s="597">
        <f t="shared" si="4"/>
        <v>5590</v>
      </c>
      <c r="E33" s="565"/>
      <c r="F33" s="608" t="s">
        <v>9</v>
      </c>
      <c r="G33" s="250">
        <f>SUM(G25:G32)</f>
        <v>1519512</v>
      </c>
      <c r="H33" s="250">
        <f>SUM(H25:H32)</f>
        <v>541350</v>
      </c>
      <c r="I33" s="250">
        <f>SUM(I25:I32)</f>
        <v>1611924</v>
      </c>
      <c r="J33" s="300">
        <f>SUM(J25:J32)</f>
        <v>3672786</v>
      </c>
      <c r="N33" s="79"/>
    </row>
    <row r="34" spans="1:10" ht="12.75">
      <c r="A34" s="364" t="s">
        <v>206</v>
      </c>
      <c r="B34" s="294"/>
      <c r="C34" s="325"/>
      <c r="D34" s="597">
        <f t="shared" si="4"/>
        <v>0</v>
      </c>
      <c r="E34" s="565"/>
      <c r="F34" s="64"/>
      <c r="G34" s="66"/>
      <c r="H34" s="64"/>
      <c r="I34" s="66"/>
      <c r="J34" s="64"/>
    </row>
    <row r="35" spans="1:18" ht="13.5" thickBot="1">
      <c r="A35" s="94" t="s">
        <v>5</v>
      </c>
      <c r="B35" s="314">
        <v>17280</v>
      </c>
      <c r="C35" s="325">
        <v>24933</v>
      </c>
      <c r="D35" s="598">
        <f t="shared" si="4"/>
        <v>42213</v>
      </c>
      <c r="E35" s="565"/>
      <c r="R35" s="98"/>
    </row>
    <row r="36" spans="1:5" s="78" customFormat="1" ht="13.5" thickBot="1">
      <c r="A36" s="95" t="s">
        <v>9</v>
      </c>
      <c r="B36" s="316">
        <f>SUM(B26:B35)</f>
        <v>40938</v>
      </c>
      <c r="C36" s="316">
        <f>SUM(C26:C35)</f>
        <v>48028</v>
      </c>
      <c r="D36" s="582">
        <f>SUM(D26:D35)</f>
        <v>88966</v>
      </c>
      <c r="E36" s="580"/>
    </row>
    <row r="37" spans="1:15" ht="12.75">
      <c r="A37" s="96"/>
      <c r="B37" s="97"/>
      <c r="C37" s="97"/>
      <c r="D37" s="97"/>
      <c r="E37" s="97"/>
      <c r="F37" s="97"/>
      <c r="G37" s="97"/>
      <c r="H37" s="98"/>
      <c r="I37" s="98"/>
      <c r="L37" s="98"/>
      <c r="M37" s="98"/>
      <c r="N37" s="98"/>
      <c r="O37" s="98"/>
    </row>
    <row r="38" spans="8:21" s="97" customFormat="1" ht="17.25" customHeight="1">
      <c r="H38" s="98"/>
      <c r="I38" s="98"/>
      <c r="U38" s="66"/>
    </row>
  </sheetData>
  <sheetProtection selectLockedCells="1"/>
  <mergeCells count="4">
    <mergeCell ref="A5:A6"/>
    <mergeCell ref="A20:K20"/>
    <mergeCell ref="B5:E5"/>
    <mergeCell ref="F5:H5"/>
  </mergeCells>
  <printOptions horizontalCentered="1"/>
  <pageMargins left="0" right="0" top="0.7874015748031497" bottom="0.3937007874015748" header="0.31496062992125984" footer="0.11811023622047245"/>
  <pageSetup horizontalDpi="300" verticalDpi="300" orientation="landscape" paperSize="9" r:id="rId1"/>
  <headerFooter alignWithMargins="0">
    <oddFooter>&amp;L&amp;8&amp;D&amp;R&amp;8TAB_10.XLS&amp;10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88"/>
  <sheetViews>
    <sheetView zoomScaleSheetLayoutView="50" zoomScalePageLayoutView="0" workbookViewId="0" topLeftCell="A35">
      <selection activeCell="J62" sqref="J62"/>
    </sheetView>
  </sheetViews>
  <sheetFormatPr defaultColWidth="8.875" defaultRowHeight="12.75"/>
  <cols>
    <col min="1" max="1" width="12.625" style="455" customWidth="1"/>
    <col min="2" max="2" width="12.75390625" style="416" customWidth="1"/>
    <col min="3" max="6" width="12.75390625" style="362" customWidth="1"/>
    <col min="7" max="7" width="15.00390625" style="416" customWidth="1"/>
    <col min="8" max="8" width="12.00390625" style="416" customWidth="1"/>
    <col min="9" max="9" width="12.125" style="480" customWidth="1"/>
    <col min="10" max="10" width="12.375" style="416" customWidth="1"/>
    <col min="11" max="11" width="32.00390625" style="416" customWidth="1"/>
    <col min="12" max="12" width="10.625" style="416" customWidth="1"/>
    <col min="13" max="13" width="9.75390625" style="416" customWidth="1"/>
    <col min="14" max="14" width="13.125" style="416" customWidth="1"/>
    <col min="15" max="15" width="11.375" style="416" hidden="1" customWidth="1"/>
    <col min="16" max="16" width="13.00390625" style="416" customWidth="1"/>
    <col min="17" max="17" width="8.875" style="416" customWidth="1"/>
    <col min="18" max="18" width="17.00390625" style="416" customWidth="1"/>
    <col min="19" max="16384" width="8.875" style="416" customWidth="1"/>
  </cols>
  <sheetData>
    <row r="1" spans="1:3" ht="18">
      <c r="A1" s="99" t="s">
        <v>11</v>
      </c>
      <c r="B1" s="100" t="s">
        <v>12</v>
      </c>
      <c r="C1" s="100"/>
    </row>
    <row r="2" spans="1:3" ht="18">
      <c r="A2" s="99"/>
      <c r="B2" s="100"/>
      <c r="C2" s="100"/>
    </row>
    <row r="3" spans="1:12" ht="16.5" thickBot="1">
      <c r="A3" s="253" t="s">
        <v>127</v>
      </c>
      <c r="B3" s="253"/>
      <c r="C3" s="253"/>
      <c r="D3" s="253"/>
      <c r="E3" s="668"/>
      <c r="F3" s="668"/>
      <c r="H3" s="417"/>
      <c r="I3" s="481"/>
      <c r="J3" s="417"/>
      <c r="K3" s="417"/>
      <c r="L3" s="417"/>
    </row>
    <row r="4" spans="1:12" ht="27.75" customHeight="1" thickBot="1">
      <c r="A4" s="671" t="s">
        <v>276</v>
      </c>
      <c r="B4" s="672"/>
      <c r="C4" s="672"/>
      <c r="D4" s="672"/>
      <c r="E4" s="672"/>
      <c r="F4" s="672"/>
      <c r="G4" s="673"/>
      <c r="K4" s="418"/>
      <c r="L4" s="417"/>
    </row>
    <row r="5" spans="1:12" ht="12.75" customHeight="1">
      <c r="A5" s="674" t="s">
        <v>34</v>
      </c>
      <c r="B5" s="648" t="s">
        <v>281</v>
      </c>
      <c r="C5" s="648" t="s">
        <v>225</v>
      </c>
      <c r="D5" s="660" t="s">
        <v>51</v>
      </c>
      <c r="E5" s="661"/>
      <c r="F5" s="669" t="s">
        <v>25</v>
      </c>
      <c r="G5" s="670" t="s">
        <v>9</v>
      </c>
      <c r="K5" s="417"/>
      <c r="L5" s="417"/>
    </row>
    <row r="6" spans="1:7" ht="13.5" thickBot="1">
      <c r="A6" s="656"/>
      <c r="B6" s="649"/>
      <c r="C6" s="649"/>
      <c r="D6" s="254" t="s">
        <v>226</v>
      </c>
      <c r="E6" s="254" t="s">
        <v>55</v>
      </c>
      <c r="F6" s="663"/>
      <c r="G6" s="659"/>
    </row>
    <row r="7" spans="1:7" ht="12.75">
      <c r="A7" s="419" t="s">
        <v>50</v>
      </c>
      <c r="B7" s="393">
        <v>12052</v>
      </c>
      <c r="C7" s="420"/>
      <c r="D7" s="323">
        <v>139</v>
      </c>
      <c r="E7" s="255">
        <v>685</v>
      </c>
      <c r="F7" s="319">
        <v>1054</v>
      </c>
      <c r="G7" s="257">
        <f>SUM(B7+D7+E7-F7)</f>
        <v>11822</v>
      </c>
    </row>
    <row r="8" spans="1:9" s="422" customFormat="1" ht="13.5" thickBot="1">
      <c r="A8" s="258" t="s">
        <v>9</v>
      </c>
      <c r="B8" s="396">
        <f>B7</f>
        <v>12052</v>
      </c>
      <c r="C8" s="421"/>
      <c r="D8" s="274">
        <f>D7</f>
        <v>139</v>
      </c>
      <c r="E8" s="326">
        <f>E7</f>
        <v>685</v>
      </c>
      <c r="F8" s="407">
        <f>F7</f>
        <v>1054</v>
      </c>
      <c r="G8" s="260">
        <f>SUM(G7)</f>
        <v>11822</v>
      </c>
      <c r="I8" s="482"/>
    </row>
    <row r="9" spans="1:12" ht="12.75">
      <c r="A9" s="423" t="s">
        <v>1</v>
      </c>
      <c r="B9" s="406">
        <v>11050</v>
      </c>
      <c r="C9" s="424"/>
      <c r="D9" s="324"/>
      <c r="E9" s="281">
        <v>587</v>
      </c>
      <c r="F9" s="308"/>
      <c r="G9" s="261">
        <f>B9+D9+E9-F9</f>
        <v>11637</v>
      </c>
      <c r="L9" s="422"/>
    </row>
    <row r="10" spans="1:12" ht="12.75">
      <c r="A10" s="425" t="s">
        <v>201</v>
      </c>
      <c r="B10" s="394">
        <v>21842</v>
      </c>
      <c r="C10" s="405"/>
      <c r="D10" s="328">
        <v>64</v>
      </c>
      <c r="E10" s="262">
        <v>866</v>
      </c>
      <c r="F10" s="322"/>
      <c r="G10" s="264">
        <f>SUM(B10+D10+E10-F10)</f>
        <v>22772</v>
      </c>
      <c r="L10" s="422"/>
    </row>
    <row r="11" spans="1:12" ht="12.75" customHeight="1" thickBot="1">
      <c r="A11" s="258" t="s">
        <v>9</v>
      </c>
      <c r="B11" s="403">
        <f>SUM(B9:B10)</f>
        <v>32892</v>
      </c>
      <c r="C11" s="426"/>
      <c r="D11" s="333">
        <f>SUM(D9:D10)</f>
        <v>64</v>
      </c>
      <c r="E11" s="265">
        <f>SUM(E9:E10)</f>
        <v>1453</v>
      </c>
      <c r="F11" s="408">
        <f>SUM(F9:F10)</f>
        <v>0</v>
      </c>
      <c r="G11" s="266">
        <f>SUM(G9:G10)</f>
        <v>34409</v>
      </c>
      <c r="L11" s="422"/>
    </row>
    <row r="12" spans="1:11" s="422" customFormat="1" ht="12.75" customHeight="1">
      <c r="A12" s="427" t="s">
        <v>6</v>
      </c>
      <c r="B12" s="393">
        <v>5101</v>
      </c>
      <c r="C12" s="420"/>
      <c r="D12" s="323"/>
      <c r="E12" s="255"/>
      <c r="F12" s="319"/>
      <c r="G12" s="267">
        <f>B12+D12+E12-F12</f>
        <v>5101</v>
      </c>
      <c r="H12" s="464"/>
      <c r="I12" s="483"/>
      <c r="J12" s="464"/>
      <c r="K12" s="464"/>
    </row>
    <row r="13" spans="1:20" ht="12.75" customHeight="1" thickBot="1">
      <c r="A13" s="273" t="s">
        <v>9</v>
      </c>
      <c r="B13" s="396">
        <f>SUM(B12:B12)</f>
        <v>5101</v>
      </c>
      <c r="C13" s="421"/>
      <c r="D13" s="274">
        <f>SUM(D12:D12)</f>
        <v>0</v>
      </c>
      <c r="E13" s="326"/>
      <c r="F13" s="407">
        <f>SUM(F12:F12)</f>
        <v>0</v>
      </c>
      <c r="G13" s="260">
        <f>SUM(G12:G12)</f>
        <v>5101</v>
      </c>
      <c r="H13" s="465" t="s">
        <v>277</v>
      </c>
      <c r="I13" s="484"/>
      <c r="J13" s="466"/>
      <c r="K13" s="464"/>
      <c r="L13" s="422"/>
      <c r="M13" s="422"/>
      <c r="N13" s="422"/>
      <c r="O13" s="665"/>
      <c r="P13" s="665"/>
      <c r="Q13" s="665"/>
      <c r="R13" s="271"/>
      <c r="S13" s="272"/>
      <c r="T13" s="272"/>
    </row>
    <row r="14" spans="1:15" s="422" customFormat="1" ht="12.75" customHeight="1">
      <c r="A14" s="429" t="s">
        <v>2</v>
      </c>
      <c r="B14" s="430">
        <v>0</v>
      </c>
      <c r="C14" s="424"/>
      <c r="D14" s="431"/>
      <c r="E14" s="432"/>
      <c r="F14" s="431"/>
      <c r="G14" s="267">
        <f>(B14+D14+E14-F14)</f>
        <v>0</v>
      </c>
      <c r="H14" s="513" t="s">
        <v>296</v>
      </c>
      <c r="I14" s="484"/>
      <c r="J14" s="466"/>
      <c r="K14" s="464"/>
      <c r="O14" s="433"/>
    </row>
    <row r="15" spans="1:15" s="422" customFormat="1" ht="12.75" customHeight="1">
      <c r="A15" s="434" t="s">
        <v>202</v>
      </c>
      <c r="B15" s="398">
        <v>18525</v>
      </c>
      <c r="C15" s="405"/>
      <c r="D15" s="435">
        <v>426</v>
      </c>
      <c r="E15" s="436">
        <v>1026</v>
      </c>
      <c r="F15" s="435">
        <v>205</v>
      </c>
      <c r="G15" s="275">
        <f>(B15+D15+E15-F15)</f>
        <v>19772</v>
      </c>
      <c r="H15" s="464"/>
      <c r="I15" s="483"/>
      <c r="J15" s="464"/>
      <c r="K15" s="464"/>
      <c r="M15" s="345"/>
      <c r="N15" s="345"/>
      <c r="O15" s="433"/>
    </row>
    <row r="16" spans="1:15" s="422" customFormat="1" ht="13.5" thickBot="1">
      <c r="A16" s="373" t="s">
        <v>9</v>
      </c>
      <c r="B16" s="399">
        <f>SUM(B14:B15)</f>
        <v>18525</v>
      </c>
      <c r="C16" s="426"/>
      <c r="D16" s="320">
        <f>SUM(D14:D15)</f>
        <v>426</v>
      </c>
      <c r="E16" s="259">
        <f>SUM(E14:E15)</f>
        <v>1026</v>
      </c>
      <c r="F16" s="320">
        <f>SUM(F14:F15)</f>
        <v>205</v>
      </c>
      <c r="G16" s="276">
        <f>SUM(G14:G15)</f>
        <v>19772</v>
      </c>
      <c r="H16" s="667" t="s">
        <v>81</v>
      </c>
      <c r="I16" s="667"/>
      <c r="J16" s="667"/>
      <c r="K16" s="667"/>
      <c r="M16" s="345"/>
      <c r="N16" s="345"/>
      <c r="O16" s="433"/>
    </row>
    <row r="17" spans="1:15" s="422" customFormat="1" ht="12.75" customHeight="1">
      <c r="A17" s="374" t="s">
        <v>200</v>
      </c>
      <c r="B17" s="409">
        <v>1143</v>
      </c>
      <c r="C17" s="420"/>
      <c r="D17" s="372">
        <v>1</v>
      </c>
      <c r="E17" s="371">
        <v>592</v>
      </c>
      <c r="F17" s="410"/>
      <c r="G17" s="379">
        <f>B17+D17+E17-F17</f>
        <v>1736</v>
      </c>
      <c r="H17" s="466" t="s">
        <v>198</v>
      </c>
      <c r="I17" s="484"/>
      <c r="J17" s="466"/>
      <c r="K17" s="466"/>
      <c r="M17" s="345"/>
      <c r="N17" s="345"/>
      <c r="O17" s="433"/>
    </row>
    <row r="18" spans="1:15" s="422" customFormat="1" ht="24">
      <c r="A18" s="376" t="s">
        <v>197</v>
      </c>
      <c r="B18" s="411">
        <v>1033</v>
      </c>
      <c r="C18" s="405"/>
      <c r="D18" s="378"/>
      <c r="E18" s="369"/>
      <c r="F18" s="412"/>
      <c r="G18" s="380">
        <f>B18+D18+E18-F18</f>
        <v>1033</v>
      </c>
      <c r="H18" s="464"/>
      <c r="I18" s="483"/>
      <c r="J18" s="464"/>
      <c r="K18" s="464"/>
      <c r="M18" s="345"/>
      <c r="N18" s="345"/>
      <c r="O18" s="433"/>
    </row>
    <row r="19" spans="1:15" s="422" customFormat="1" ht="13.5" thickBot="1">
      <c r="A19" s="373" t="s">
        <v>9</v>
      </c>
      <c r="B19" s="396">
        <f>B17+B18</f>
        <v>2176</v>
      </c>
      <c r="C19" s="421"/>
      <c r="D19" s="274">
        <f>D17+D18</f>
        <v>1</v>
      </c>
      <c r="E19" s="274">
        <f>E17+E18</f>
        <v>592</v>
      </c>
      <c r="F19" s="407">
        <f>F17+F18</f>
        <v>0</v>
      </c>
      <c r="G19" s="260">
        <f>G17+G18</f>
        <v>2769</v>
      </c>
      <c r="H19" s="666" t="s">
        <v>82</v>
      </c>
      <c r="I19" s="667"/>
      <c r="J19" s="667"/>
      <c r="K19" s="667"/>
      <c r="M19" s="345"/>
      <c r="N19" s="345"/>
      <c r="O19" s="433"/>
    </row>
    <row r="20" spans="1:15" s="422" customFormat="1" ht="12.75" customHeight="1">
      <c r="A20" s="374" t="s">
        <v>20</v>
      </c>
      <c r="B20" s="397">
        <v>364</v>
      </c>
      <c r="C20" s="424"/>
      <c r="D20" s="431"/>
      <c r="E20" s="432">
        <v>32</v>
      </c>
      <c r="F20" s="437"/>
      <c r="G20" s="370">
        <f>SUM(B20+D20+E20-F20)</f>
        <v>396</v>
      </c>
      <c r="H20" s="467" t="s">
        <v>227</v>
      </c>
      <c r="I20" s="485"/>
      <c r="J20" s="467"/>
      <c r="K20" s="467"/>
      <c r="M20" s="345"/>
      <c r="N20" s="345"/>
      <c r="O20" s="433"/>
    </row>
    <row r="21" spans="1:15" s="422" customFormat="1" ht="12.75">
      <c r="A21" s="375" t="s">
        <v>203</v>
      </c>
      <c r="B21" s="400">
        <v>29484</v>
      </c>
      <c r="C21" s="405"/>
      <c r="D21" s="439">
        <v>125</v>
      </c>
      <c r="E21" s="440">
        <v>499</v>
      </c>
      <c r="F21" s="441"/>
      <c r="G21" s="275">
        <f>SUM(B21+D21+E21-F21)</f>
        <v>30108</v>
      </c>
      <c r="H21" s="464"/>
      <c r="I21" s="483"/>
      <c r="J21" s="464"/>
      <c r="K21" s="464"/>
      <c r="M21" s="345"/>
      <c r="N21" s="345"/>
      <c r="O21" s="433"/>
    </row>
    <row r="22" spans="1:15" s="422" customFormat="1" ht="24">
      <c r="A22" s="376" t="s">
        <v>197</v>
      </c>
      <c r="B22" s="442">
        <v>60061</v>
      </c>
      <c r="C22" s="440">
        <v>268</v>
      </c>
      <c r="D22" s="439"/>
      <c r="E22" s="440"/>
      <c r="F22" s="441"/>
      <c r="G22" s="275">
        <f>SUM(B22-C22-F22)</f>
        <v>59793</v>
      </c>
      <c r="H22" s="479"/>
      <c r="I22" s="483"/>
      <c r="J22" s="464"/>
      <c r="K22" s="464"/>
      <c r="M22" s="345"/>
      <c r="N22" s="345"/>
      <c r="O22" s="433"/>
    </row>
    <row r="23" spans="1:15" s="422" customFormat="1" ht="13.5" customHeight="1" thickBot="1">
      <c r="A23" s="377" t="s">
        <v>9</v>
      </c>
      <c r="B23" s="399">
        <f>SUM(B20:B22)</f>
        <v>89909</v>
      </c>
      <c r="C23" s="440">
        <f>SUM(C20:C22)</f>
        <v>268</v>
      </c>
      <c r="D23" s="320">
        <f>SUM(D20:D21)</f>
        <v>125</v>
      </c>
      <c r="E23" s="259">
        <f>SUM(E20:E21)</f>
        <v>531</v>
      </c>
      <c r="F23" s="399">
        <f>SUM(F20:F21)</f>
        <v>0</v>
      </c>
      <c r="G23" s="276">
        <f>SUM(G20:G22)</f>
        <v>90297</v>
      </c>
      <c r="H23" s="500"/>
      <c r="I23" s="501"/>
      <c r="J23" s="500"/>
      <c r="K23" s="500"/>
      <c r="O23" s="433"/>
    </row>
    <row r="24" spans="1:15" s="422" customFormat="1" ht="12.75" customHeight="1">
      <c r="A24" s="443" t="s">
        <v>3</v>
      </c>
      <c r="B24" s="414">
        <v>1100</v>
      </c>
      <c r="C24" s="420"/>
      <c r="D24" s="444"/>
      <c r="E24" s="445">
        <v>1</v>
      </c>
      <c r="F24" s="444"/>
      <c r="G24" s="267">
        <f>SUM(B24+D24+E24-F24)</f>
        <v>1101</v>
      </c>
      <c r="I24" s="503"/>
      <c r="J24" s="503"/>
      <c r="K24" s="503"/>
      <c r="M24" s="345"/>
      <c r="N24" s="446"/>
      <c r="O24" s="447"/>
    </row>
    <row r="25" spans="1:20" ht="12.75" customHeight="1">
      <c r="A25" s="448" t="s">
        <v>205</v>
      </c>
      <c r="B25" s="401">
        <v>16841</v>
      </c>
      <c r="C25" s="405"/>
      <c r="D25" s="435">
        <v>517</v>
      </c>
      <c r="E25" s="436">
        <v>993</v>
      </c>
      <c r="F25" s="435"/>
      <c r="G25" s="275">
        <f>SUM(B25+D25+E25-F25)</f>
        <v>18351</v>
      </c>
      <c r="H25" s="502"/>
      <c r="I25" s="503"/>
      <c r="J25" s="503"/>
      <c r="K25" s="503"/>
      <c r="L25" s="422"/>
      <c r="M25" s="422"/>
      <c r="N25" s="446"/>
      <c r="O25" s="447"/>
      <c r="P25" s="422"/>
      <c r="Q25" s="362"/>
      <c r="R25" s="362"/>
      <c r="S25" s="362"/>
      <c r="T25" s="362"/>
    </row>
    <row r="26" spans="1:14" ht="13.5" customHeight="1" thickBot="1">
      <c r="A26" s="278" t="s">
        <v>9</v>
      </c>
      <c r="B26" s="395">
        <f>SUM(B24:B25)</f>
        <v>17941</v>
      </c>
      <c r="C26" s="421"/>
      <c r="D26" s="327"/>
      <c r="E26" s="279"/>
      <c r="F26" s="327"/>
      <c r="G26" s="280">
        <f>SUM(G24:G25)</f>
        <v>19452</v>
      </c>
      <c r="H26" s="502"/>
      <c r="I26" s="503"/>
      <c r="J26" s="503"/>
      <c r="L26" s="422"/>
      <c r="M26" s="422"/>
      <c r="N26" s="438"/>
    </row>
    <row r="27" spans="1:14" ht="12.75" customHeight="1">
      <c r="A27" s="427" t="s">
        <v>7</v>
      </c>
      <c r="B27" s="406">
        <v>3299</v>
      </c>
      <c r="C27" s="424"/>
      <c r="D27" s="324"/>
      <c r="E27" s="449"/>
      <c r="F27" s="324"/>
      <c r="G27" s="413">
        <f>B27+D27+E27-F27</f>
        <v>3299</v>
      </c>
      <c r="H27" s="504"/>
      <c r="I27" s="505"/>
      <c r="J27" s="454"/>
      <c r="N27" s="417"/>
    </row>
    <row r="28" spans="1:14" ht="12.75" customHeight="1">
      <c r="A28" s="425" t="s">
        <v>29</v>
      </c>
      <c r="B28" s="394">
        <v>2627</v>
      </c>
      <c r="C28" s="405"/>
      <c r="D28" s="328">
        <v>50</v>
      </c>
      <c r="E28" s="262">
        <v>27</v>
      </c>
      <c r="F28" s="328"/>
      <c r="G28" s="264">
        <f>(B28+D28+E28-F28)</f>
        <v>2704</v>
      </c>
      <c r="H28" s="468"/>
      <c r="I28" s="486"/>
      <c r="J28" s="480"/>
      <c r="N28" s="438"/>
    </row>
    <row r="29" spans="1:14" ht="13.5" customHeight="1" thickBot="1">
      <c r="A29" s="278" t="s">
        <v>9</v>
      </c>
      <c r="B29" s="403">
        <f>SUM(B27:B28)</f>
        <v>5926</v>
      </c>
      <c r="C29" s="426"/>
      <c r="D29" s="333">
        <f>SUM(D27:D28)</f>
        <v>50</v>
      </c>
      <c r="E29" s="265">
        <f>SUM(E27:E28)</f>
        <v>27</v>
      </c>
      <c r="F29" s="333">
        <f>SUM(F27:F28)</f>
        <v>0</v>
      </c>
      <c r="G29" s="266">
        <f>SUM(G27:G28)</f>
        <v>6003</v>
      </c>
      <c r="J29" s="480"/>
      <c r="N29" s="438"/>
    </row>
    <row r="30" spans="1:14" ht="12.75">
      <c r="A30" s="427" t="s">
        <v>4</v>
      </c>
      <c r="B30" s="393">
        <v>8168</v>
      </c>
      <c r="C30" s="420"/>
      <c r="D30" s="323"/>
      <c r="E30" s="321">
        <v>58</v>
      </c>
      <c r="F30" s="329"/>
      <c r="G30" s="257">
        <f>(B30+D30+E30-F30)</f>
        <v>8226</v>
      </c>
      <c r="J30" s="480"/>
      <c r="N30" s="417"/>
    </row>
    <row r="31" spans="1:14" ht="12.75">
      <c r="A31" s="425" t="s">
        <v>206</v>
      </c>
      <c r="B31" s="394">
        <v>15956</v>
      </c>
      <c r="C31" s="405"/>
      <c r="D31" s="328">
        <v>269</v>
      </c>
      <c r="E31" s="269">
        <v>3106</v>
      </c>
      <c r="F31" s="330"/>
      <c r="G31" s="264">
        <f>(B31+D31+E31-F31)</f>
        <v>19331</v>
      </c>
      <c r="J31" s="480"/>
      <c r="N31" s="417"/>
    </row>
    <row r="32" spans="1:14" ht="24" customHeight="1">
      <c r="A32" s="277" t="s">
        <v>196</v>
      </c>
      <c r="B32" s="451">
        <v>49255</v>
      </c>
      <c r="C32" s="405"/>
      <c r="D32" s="439"/>
      <c r="E32" s="440"/>
      <c r="F32" s="441"/>
      <c r="G32" s="264">
        <f>B32-C32-F32</f>
        <v>49255</v>
      </c>
      <c r="I32" s="481"/>
      <c r="J32" s="481"/>
      <c r="K32" s="417"/>
      <c r="L32" s="422"/>
      <c r="M32" s="417"/>
      <c r="N32" s="417"/>
    </row>
    <row r="33" spans="1:14" ht="13.5" customHeight="1" thickBot="1">
      <c r="A33" s="278" t="s">
        <v>9</v>
      </c>
      <c r="B33" s="395">
        <f>SUM(B30:B32)</f>
        <v>73379</v>
      </c>
      <c r="C33" s="421">
        <f>SUM(C30:C32)</f>
        <v>0</v>
      </c>
      <c r="D33" s="327">
        <f>SUM(D30:D31)</f>
        <v>269</v>
      </c>
      <c r="E33" s="279">
        <f>SUM(E30:E31)</f>
        <v>3164</v>
      </c>
      <c r="F33" s="331">
        <f>SUM(F30:F31)</f>
        <v>0</v>
      </c>
      <c r="G33" s="260">
        <f>SUM(G30:G32)</f>
        <v>76812</v>
      </c>
      <c r="I33" s="481"/>
      <c r="J33" s="481"/>
      <c r="K33" s="417"/>
      <c r="L33" s="422"/>
      <c r="M33" s="417"/>
      <c r="N33" s="417"/>
    </row>
    <row r="34" spans="1:21" ht="14.25" customHeight="1">
      <c r="A34" s="427" t="s">
        <v>5</v>
      </c>
      <c r="B34" s="402">
        <v>264452</v>
      </c>
      <c r="C34" s="424"/>
      <c r="D34" s="332">
        <v>1832</v>
      </c>
      <c r="E34" s="281">
        <v>2995</v>
      </c>
      <c r="F34" s="332">
        <v>1423</v>
      </c>
      <c r="G34" s="413">
        <f>(B34+D34+E34-F34)</f>
        <v>267856</v>
      </c>
      <c r="H34" s="452"/>
      <c r="I34" s="438"/>
      <c r="J34" s="481"/>
      <c r="K34" s="453"/>
      <c r="L34" s="422"/>
      <c r="M34" s="417"/>
      <c r="N34" s="417"/>
      <c r="T34" s="454"/>
      <c r="U34" s="417"/>
    </row>
    <row r="35" spans="1:14" ht="15" customHeight="1" thickBot="1">
      <c r="A35" s="278" t="s">
        <v>9</v>
      </c>
      <c r="B35" s="403">
        <f>SUM(B34:B34)</f>
        <v>264452</v>
      </c>
      <c r="C35" s="426"/>
      <c r="D35" s="333">
        <f>SUM(D34:D34)</f>
        <v>1832</v>
      </c>
      <c r="E35" s="265">
        <f>SUM(E34:E34)</f>
        <v>2995</v>
      </c>
      <c r="F35" s="333">
        <f>SUM(F34:F34)</f>
        <v>1423</v>
      </c>
      <c r="G35" s="266">
        <f>G34</f>
        <v>267856</v>
      </c>
      <c r="H35" s="452"/>
      <c r="I35" s="438"/>
      <c r="J35" s="481"/>
      <c r="K35" s="453"/>
      <c r="L35" s="422"/>
      <c r="M35" s="417"/>
      <c r="N35" s="438"/>
    </row>
    <row r="36" spans="1:14" ht="30.75" thickBot="1">
      <c r="A36" s="282" t="s">
        <v>48</v>
      </c>
      <c r="B36" s="334">
        <f>B9+B12+B14+B18+B20+B22+B24+B27+B30+B32</f>
        <v>139431</v>
      </c>
      <c r="C36" s="334">
        <f>C9+C12+C14+C20+C24+C27+C30</f>
        <v>0</v>
      </c>
      <c r="D36" s="284">
        <f>D9+D12+D14+D18+D20+D22+D24+D27+D30+D32</f>
        <v>0</v>
      </c>
      <c r="E36" s="334">
        <f>E9+E12+E14+E18+E20+E22+E24+E27+E30+E32</f>
        <v>678</v>
      </c>
      <c r="F36" s="334">
        <f>F9+F12+F14+F18+F20+F22+F24+F27+F30+F32</f>
        <v>0</v>
      </c>
      <c r="G36" s="415">
        <f>B36+C36+D36+E36-F36</f>
        <v>140109</v>
      </c>
      <c r="I36" s="481"/>
      <c r="J36" s="450"/>
      <c r="K36" s="417"/>
      <c r="L36" s="422"/>
      <c r="M36" s="417"/>
      <c r="N36" s="438"/>
    </row>
    <row r="37" spans="1:14" ht="30.75" thickBot="1">
      <c r="A37" s="283" t="s">
        <v>128</v>
      </c>
      <c r="B37" s="334">
        <f>B7+B10+B15+B17+B21+B25+B28+B31+B35</f>
        <v>382922</v>
      </c>
      <c r="C37" s="284">
        <f>C7+C10+C15+C17+C18+C21+C22+C25+C31+C32+C34</f>
        <v>268</v>
      </c>
      <c r="D37" s="284">
        <f>D7+D10+D15+D17+D18+D21+D25+D28+D31+D35</f>
        <v>3423</v>
      </c>
      <c r="E37" s="334">
        <f>E7+E10+E15+E17+E18+E21+E25+E28+E31+E35</f>
        <v>10789</v>
      </c>
      <c r="F37" s="334">
        <f>F7+F10+F15+F17+F18+F21+F25+F28+F31+F35</f>
        <v>2682</v>
      </c>
      <c r="G37" s="415">
        <f>B37+C37+D37+E37-F37</f>
        <v>394720</v>
      </c>
      <c r="I37" s="481"/>
      <c r="J37" s="417"/>
      <c r="K37" s="417"/>
      <c r="L37" s="422"/>
      <c r="M37" s="417"/>
      <c r="N37" s="417"/>
    </row>
    <row r="38" spans="1:12" ht="28.5" customHeight="1" thickBot="1">
      <c r="A38" s="285" t="s">
        <v>13</v>
      </c>
      <c r="B38" s="404">
        <f aca="true" t="shared" si="0" ref="B38:G38">SUM(B36:B37)</f>
        <v>522353</v>
      </c>
      <c r="C38" s="404">
        <f t="shared" si="0"/>
        <v>268</v>
      </c>
      <c r="D38" s="404">
        <f t="shared" si="0"/>
        <v>3423</v>
      </c>
      <c r="E38" s="404">
        <f t="shared" si="0"/>
        <v>11467</v>
      </c>
      <c r="F38" s="404">
        <f t="shared" si="0"/>
        <v>2682</v>
      </c>
      <c r="G38" s="415">
        <f t="shared" si="0"/>
        <v>534829</v>
      </c>
      <c r="L38" s="422"/>
    </row>
    <row r="39" spans="1:12" ht="15.75" customHeight="1">
      <c r="A39" s="253"/>
      <c r="B39" s="494"/>
      <c r="C39" s="494"/>
      <c r="D39" s="494"/>
      <c r="E39" s="361">
        <f>C23+D38+E38</f>
        <v>15158</v>
      </c>
      <c r="F39" s="494"/>
      <c r="G39" s="494"/>
      <c r="L39" s="422"/>
    </row>
    <row r="40" spans="1:7" ht="22.5" customHeight="1" thickBot="1">
      <c r="A40" s="664" t="s">
        <v>290</v>
      </c>
      <c r="B40" s="664"/>
      <c r="E40" s="416"/>
      <c r="G40" s="362"/>
    </row>
    <row r="41" spans="1:6" ht="12.75" customHeight="1">
      <c r="A41" s="655"/>
      <c r="B41" s="657" t="s">
        <v>281</v>
      </c>
      <c r="C41" s="660" t="s">
        <v>51</v>
      </c>
      <c r="D41" s="661"/>
      <c r="E41" s="662" t="s">
        <v>25</v>
      </c>
      <c r="F41" s="658" t="s">
        <v>9</v>
      </c>
    </row>
    <row r="42" spans="1:6" ht="10.5" customHeight="1" thickBot="1">
      <c r="A42" s="656"/>
      <c r="B42" s="649"/>
      <c r="C42" s="254" t="s">
        <v>226</v>
      </c>
      <c r="D42" s="254" t="s">
        <v>55</v>
      </c>
      <c r="E42" s="663"/>
      <c r="F42" s="659"/>
    </row>
    <row r="43" spans="1:6" ht="19.5" customHeight="1" thickBot="1">
      <c r="A43" s="489" t="s">
        <v>285</v>
      </c>
      <c r="B43" s="490">
        <v>88</v>
      </c>
      <c r="C43" s="491"/>
      <c r="D43" s="492"/>
      <c r="E43" s="493"/>
      <c r="F43" s="300">
        <f>SUM(B43+C43+D43-E43)</f>
        <v>88</v>
      </c>
    </row>
    <row r="44" spans="1:6" ht="19.5" customHeight="1">
      <c r="A44" s="495"/>
      <c r="B44" s="496"/>
      <c r="C44" s="296"/>
      <c r="D44" s="296"/>
      <c r="E44" s="296"/>
      <c r="F44" s="497"/>
    </row>
    <row r="45" spans="5:7" ht="12.75">
      <c r="E45" s="361"/>
      <c r="G45" s="362"/>
    </row>
    <row r="46" spans="1:12" s="422" customFormat="1" ht="16.5" thickBot="1">
      <c r="A46" s="286" t="s">
        <v>286</v>
      </c>
      <c r="B46" s="455"/>
      <c r="C46" s="456"/>
      <c r="D46" s="456"/>
      <c r="E46" s="456"/>
      <c r="F46" s="456"/>
      <c r="G46" s="455"/>
      <c r="H46" s="416"/>
      <c r="I46" s="480"/>
      <c r="J46" s="416"/>
      <c r="K46" s="416"/>
      <c r="L46" s="287"/>
    </row>
    <row r="47" spans="1:10" ht="17.25" customHeight="1" thickBot="1">
      <c r="A47" s="650" t="s">
        <v>52</v>
      </c>
      <c r="B47" s="652" t="s">
        <v>278</v>
      </c>
      <c r="C47" s="653"/>
      <c r="D47" s="653"/>
      <c r="E47" s="653"/>
      <c r="F47" s="654"/>
      <c r="G47" s="652" t="s">
        <v>129</v>
      </c>
      <c r="H47" s="653"/>
      <c r="I47" s="653"/>
      <c r="J47" s="654"/>
    </row>
    <row r="48" spans="1:10" ht="39" customHeight="1" thickBot="1">
      <c r="A48" s="651"/>
      <c r="B48" s="288" t="s">
        <v>209</v>
      </c>
      <c r="C48" s="289" t="s">
        <v>210</v>
      </c>
      <c r="D48" s="289" t="s">
        <v>67</v>
      </c>
      <c r="E48" s="290" t="s">
        <v>284</v>
      </c>
      <c r="F48" s="292" t="s">
        <v>211</v>
      </c>
      <c r="G48" s="291" t="s">
        <v>212</v>
      </c>
      <c r="H48" s="288" t="s">
        <v>213</v>
      </c>
      <c r="I48" s="290" t="s">
        <v>214</v>
      </c>
      <c r="J48" s="290" t="s">
        <v>215</v>
      </c>
    </row>
    <row r="49" spans="1:10" ht="12.75">
      <c r="A49" s="457" t="s">
        <v>50</v>
      </c>
      <c r="B49" s="440">
        <v>2</v>
      </c>
      <c r="C49" s="270">
        <v>13</v>
      </c>
      <c r="D49" s="270"/>
      <c r="E49" s="270"/>
      <c r="F49" s="257">
        <f>SUM(B49:E49)</f>
        <v>15</v>
      </c>
      <c r="G49" s="294"/>
      <c r="H49" s="458"/>
      <c r="I49" s="295">
        <f aca="true" t="shared" si="1" ref="I49:I58">SUM(G49+H49)</f>
        <v>0</v>
      </c>
      <c r="J49" s="257"/>
    </row>
    <row r="50" spans="1:12" s="422" customFormat="1" ht="12.75">
      <c r="A50" s="457" t="s">
        <v>1</v>
      </c>
      <c r="B50" s="440">
        <v>33</v>
      </c>
      <c r="C50" s="270">
        <v>44</v>
      </c>
      <c r="D50" s="270">
        <v>40</v>
      </c>
      <c r="E50" s="270">
        <v>2</v>
      </c>
      <c r="F50" s="264">
        <f aca="true" t="shared" si="2" ref="F50:F58">SUM(B50:E50)</f>
        <v>119</v>
      </c>
      <c r="G50" s="294">
        <v>70</v>
      </c>
      <c r="H50" s="458">
        <v>118</v>
      </c>
      <c r="I50" s="293">
        <f t="shared" si="1"/>
        <v>188</v>
      </c>
      <c r="J50" s="264">
        <v>3247</v>
      </c>
      <c r="K50" s="416"/>
      <c r="L50" s="287"/>
    </row>
    <row r="51" spans="1:10" ht="12.75">
      <c r="A51" s="375" t="s">
        <v>35</v>
      </c>
      <c r="B51" s="249">
        <v>88</v>
      </c>
      <c r="C51" s="270">
        <v>59</v>
      </c>
      <c r="D51" s="270">
        <v>55</v>
      </c>
      <c r="E51" s="270">
        <v>4</v>
      </c>
      <c r="F51" s="264">
        <f t="shared" si="2"/>
        <v>206</v>
      </c>
      <c r="G51" s="294">
        <v>82</v>
      </c>
      <c r="H51" s="458">
        <v>57</v>
      </c>
      <c r="I51" s="293">
        <f t="shared" si="1"/>
        <v>139</v>
      </c>
      <c r="J51" s="264"/>
    </row>
    <row r="52" spans="1:10" ht="12.75">
      <c r="A52" s="457" t="s">
        <v>2</v>
      </c>
      <c r="B52" s="440">
        <v>52</v>
      </c>
      <c r="C52" s="270">
        <v>42</v>
      </c>
      <c r="D52" s="270">
        <v>35</v>
      </c>
      <c r="E52" s="270">
        <v>3</v>
      </c>
      <c r="F52" s="264">
        <f t="shared" si="2"/>
        <v>132</v>
      </c>
      <c r="G52" s="294">
        <v>114</v>
      </c>
      <c r="H52" s="458">
        <v>129</v>
      </c>
      <c r="I52" s="293">
        <f t="shared" si="1"/>
        <v>243</v>
      </c>
      <c r="J52" s="264">
        <v>1986</v>
      </c>
    </row>
    <row r="53" spans="1:10" ht="12.75">
      <c r="A53" s="457" t="s">
        <v>207</v>
      </c>
      <c r="B53" s="440">
        <v>15</v>
      </c>
      <c r="C53" s="270">
        <v>9</v>
      </c>
      <c r="D53" s="270"/>
      <c r="E53" s="270">
        <v>3</v>
      </c>
      <c r="F53" s="264">
        <f t="shared" si="2"/>
        <v>27</v>
      </c>
      <c r="G53" s="294">
        <v>4</v>
      </c>
      <c r="H53" s="458">
        <v>3</v>
      </c>
      <c r="I53" s="293">
        <f t="shared" si="1"/>
        <v>7</v>
      </c>
      <c r="J53" s="264">
        <v>70</v>
      </c>
    </row>
    <row r="54" spans="1:10" ht="12.75">
      <c r="A54" s="457" t="s">
        <v>20</v>
      </c>
      <c r="B54" s="440">
        <v>66</v>
      </c>
      <c r="C54" s="270">
        <v>183</v>
      </c>
      <c r="D54" s="270">
        <v>45</v>
      </c>
      <c r="E54" s="270">
        <v>64</v>
      </c>
      <c r="F54" s="264">
        <f t="shared" si="2"/>
        <v>358</v>
      </c>
      <c r="G54" s="294">
        <v>280</v>
      </c>
      <c r="H54" s="458">
        <v>1366</v>
      </c>
      <c r="I54" s="293">
        <f t="shared" si="1"/>
        <v>1646</v>
      </c>
      <c r="J54" s="264">
        <v>45778</v>
      </c>
    </row>
    <row r="55" spans="1:10" ht="12.75">
      <c r="A55" s="457" t="s">
        <v>3</v>
      </c>
      <c r="B55" s="440">
        <v>59</v>
      </c>
      <c r="C55" s="270">
        <v>8</v>
      </c>
      <c r="D55" s="270">
        <v>26</v>
      </c>
      <c r="E55" s="270"/>
      <c r="F55" s="264">
        <f t="shared" si="2"/>
        <v>93</v>
      </c>
      <c r="G55" s="294">
        <v>67</v>
      </c>
      <c r="H55" s="458">
        <v>23</v>
      </c>
      <c r="I55" s="293">
        <f t="shared" si="1"/>
        <v>90</v>
      </c>
      <c r="J55" s="264">
        <v>3541</v>
      </c>
    </row>
    <row r="56" spans="1:10" ht="12.75">
      <c r="A56" s="457" t="s">
        <v>36</v>
      </c>
      <c r="B56" s="440">
        <v>49</v>
      </c>
      <c r="C56" s="270">
        <v>26</v>
      </c>
      <c r="D56" s="270">
        <v>8</v>
      </c>
      <c r="E56" s="270">
        <v>5</v>
      </c>
      <c r="F56" s="264">
        <f t="shared" si="2"/>
        <v>88</v>
      </c>
      <c r="G56" s="294">
        <v>21</v>
      </c>
      <c r="H56" s="458">
        <v>26</v>
      </c>
      <c r="I56" s="293">
        <f t="shared" si="1"/>
        <v>47</v>
      </c>
      <c r="J56" s="264">
        <v>6392</v>
      </c>
    </row>
    <row r="57" spans="1:10" ht="12.75">
      <c r="A57" s="457" t="s">
        <v>4</v>
      </c>
      <c r="B57" s="440">
        <v>53</v>
      </c>
      <c r="C57" s="270">
        <v>32</v>
      </c>
      <c r="D57" s="270">
        <v>100</v>
      </c>
      <c r="E57" s="270">
        <v>17</v>
      </c>
      <c r="F57" s="264">
        <f t="shared" si="2"/>
        <v>202</v>
      </c>
      <c r="G57" s="294">
        <v>484</v>
      </c>
      <c r="H57" s="458">
        <v>1130</v>
      </c>
      <c r="I57" s="293">
        <f t="shared" si="1"/>
        <v>1614</v>
      </c>
      <c r="J57" s="264">
        <v>76667</v>
      </c>
    </row>
    <row r="58" spans="1:12" s="422" customFormat="1" ht="13.5" thickBot="1">
      <c r="A58" s="459" t="s">
        <v>5</v>
      </c>
      <c r="B58" s="460">
        <v>23</v>
      </c>
      <c r="C58" s="296"/>
      <c r="D58" s="263"/>
      <c r="E58" s="270">
        <v>3</v>
      </c>
      <c r="F58" s="264">
        <f t="shared" si="2"/>
        <v>26</v>
      </c>
      <c r="G58" s="297">
        <v>1054</v>
      </c>
      <c r="H58" s="418">
        <v>1495</v>
      </c>
      <c r="I58" s="299">
        <f t="shared" si="1"/>
        <v>2549</v>
      </c>
      <c r="J58" s="507">
        <v>55908</v>
      </c>
      <c r="K58" s="416"/>
      <c r="L58" s="287"/>
    </row>
    <row r="59" spans="1:10" ht="13.5" thickBot="1">
      <c r="A59" s="461"/>
      <c r="B59" s="250">
        <f aca="true" t="shared" si="3" ref="B59:J59">SUM(B49:B58)</f>
        <v>440</v>
      </c>
      <c r="C59" s="224">
        <f t="shared" si="3"/>
        <v>416</v>
      </c>
      <c r="D59" s="224">
        <f t="shared" si="3"/>
        <v>309</v>
      </c>
      <c r="E59" s="224">
        <f t="shared" si="3"/>
        <v>101</v>
      </c>
      <c r="F59" s="300">
        <f>SUM(F49:F58)</f>
        <v>1266</v>
      </c>
      <c r="G59" s="250">
        <f t="shared" si="3"/>
        <v>2176</v>
      </c>
      <c r="H59" s="224">
        <f t="shared" si="3"/>
        <v>4347</v>
      </c>
      <c r="I59" s="222">
        <f t="shared" si="3"/>
        <v>6523</v>
      </c>
      <c r="J59" s="300">
        <f t="shared" si="3"/>
        <v>193589</v>
      </c>
    </row>
    <row r="60" spans="1:7" ht="12.75">
      <c r="A60" s="450"/>
      <c r="B60" s="417"/>
      <c r="C60" s="272"/>
      <c r="D60" s="272"/>
      <c r="E60" s="272"/>
      <c r="F60" s="272"/>
      <c r="G60" s="417"/>
    </row>
    <row r="61" spans="1:7" ht="12.75">
      <c r="A61" s="416" t="s">
        <v>80</v>
      </c>
      <c r="F61" s="272"/>
      <c r="G61" s="417"/>
    </row>
    <row r="62" spans="1:12" s="422" customFormat="1" ht="21" customHeight="1">
      <c r="A62" s="416" t="s">
        <v>63</v>
      </c>
      <c r="B62" s="416"/>
      <c r="C62" s="362"/>
      <c r="D62" s="362"/>
      <c r="E62" s="362"/>
      <c r="F62" s="272"/>
      <c r="G62" s="417"/>
      <c r="H62" s="416"/>
      <c r="I62" s="480"/>
      <c r="J62" s="416"/>
      <c r="K62" s="416"/>
      <c r="L62" s="287"/>
    </row>
    <row r="63" spans="1:7" ht="12.75">
      <c r="A63" s="428"/>
      <c r="B63" s="422"/>
      <c r="F63" s="272"/>
      <c r="G63" s="417"/>
    </row>
    <row r="64" spans="1:7" ht="12.75">
      <c r="A64" s="417"/>
      <c r="F64" s="272"/>
      <c r="G64" s="417"/>
    </row>
    <row r="65" spans="1:13" s="422" customFormat="1" ht="16.5" thickBot="1">
      <c r="A65" s="301" t="s">
        <v>287</v>
      </c>
      <c r="B65" s="416"/>
      <c r="C65" s="362"/>
      <c r="D65" s="362"/>
      <c r="E65" s="362"/>
      <c r="F65" s="272"/>
      <c r="G65" s="417"/>
      <c r="H65" s="416"/>
      <c r="I65" s="480"/>
      <c r="J65" s="416"/>
      <c r="K65" s="416"/>
      <c r="L65" s="416"/>
      <c r="M65" s="287"/>
    </row>
    <row r="66" spans="1:11" ht="15" customHeight="1" thickBot="1">
      <c r="A66" s="680" t="s">
        <v>31</v>
      </c>
      <c r="B66" s="675" t="s">
        <v>96</v>
      </c>
      <c r="C66" s="676"/>
      <c r="D66" s="676"/>
      <c r="E66" s="676"/>
      <c r="F66" s="675" t="s">
        <v>66</v>
      </c>
      <c r="G66" s="676"/>
      <c r="H66" s="676"/>
      <c r="I66" s="677"/>
      <c r="J66" s="302"/>
      <c r="K66" s="302"/>
    </row>
    <row r="67" spans="1:9" ht="24.75" customHeight="1">
      <c r="A67" s="681"/>
      <c r="B67" s="687" t="s">
        <v>279</v>
      </c>
      <c r="C67" s="688"/>
      <c r="D67" s="687" t="s">
        <v>9</v>
      </c>
      <c r="E67" s="689"/>
      <c r="F67" s="683" t="s">
        <v>64</v>
      </c>
      <c r="G67" s="685" t="s">
        <v>97</v>
      </c>
      <c r="H67" s="687" t="s">
        <v>65</v>
      </c>
      <c r="I67" s="689"/>
    </row>
    <row r="68" spans="1:9" ht="21" customHeight="1" thickBot="1">
      <c r="A68" s="682"/>
      <c r="B68" s="303" t="s">
        <v>68</v>
      </c>
      <c r="C68" s="304" t="s">
        <v>69</v>
      </c>
      <c r="D68" s="303" t="s">
        <v>68</v>
      </c>
      <c r="E68" s="304" t="s">
        <v>69</v>
      </c>
      <c r="F68" s="684"/>
      <c r="G68" s="686"/>
      <c r="H68" s="252" t="s">
        <v>280</v>
      </c>
      <c r="I68" s="508" t="s">
        <v>9</v>
      </c>
    </row>
    <row r="69" spans="1:11" ht="12.75">
      <c r="A69" s="457" t="s">
        <v>50</v>
      </c>
      <c r="B69" s="305">
        <v>235</v>
      </c>
      <c r="C69" s="256">
        <v>91</v>
      </c>
      <c r="D69" s="306">
        <v>5918</v>
      </c>
      <c r="E69" s="307">
        <v>2906</v>
      </c>
      <c r="F69" s="305"/>
      <c r="G69" s="268"/>
      <c r="H69" s="306"/>
      <c r="I69" s="308"/>
      <c r="K69" s="488"/>
    </row>
    <row r="70" spans="1:11" ht="12.75" customHeight="1">
      <c r="A70" s="462" t="s">
        <v>201</v>
      </c>
      <c r="B70" s="309">
        <v>5</v>
      </c>
      <c r="C70" s="270">
        <v>5</v>
      </c>
      <c r="D70" s="306">
        <v>131</v>
      </c>
      <c r="E70" s="310">
        <v>129</v>
      </c>
      <c r="F70" s="309"/>
      <c r="G70" s="270"/>
      <c r="H70" s="294"/>
      <c r="I70" s="509"/>
      <c r="K70" s="487"/>
    </row>
    <row r="71" spans="1:11" ht="12.75">
      <c r="A71" s="457" t="s">
        <v>202</v>
      </c>
      <c r="B71" s="309">
        <v>18</v>
      </c>
      <c r="C71" s="270">
        <v>15</v>
      </c>
      <c r="D71" s="294">
        <v>878</v>
      </c>
      <c r="E71" s="310">
        <v>546</v>
      </c>
      <c r="F71" s="309"/>
      <c r="G71" s="270"/>
      <c r="H71" s="294"/>
      <c r="I71" s="509">
        <v>67</v>
      </c>
      <c r="K71" s="487"/>
    </row>
    <row r="72" spans="1:11" ht="12.75">
      <c r="A72" s="457" t="s">
        <v>200</v>
      </c>
      <c r="B72" s="309">
        <v>8</v>
      </c>
      <c r="C72" s="270">
        <v>6</v>
      </c>
      <c r="D72" s="294">
        <v>10</v>
      </c>
      <c r="E72" s="310">
        <v>8</v>
      </c>
      <c r="F72" s="309"/>
      <c r="G72" s="270"/>
      <c r="H72" s="294"/>
      <c r="I72" s="509">
        <v>1</v>
      </c>
      <c r="K72" s="487"/>
    </row>
    <row r="73" spans="1:11" ht="12.75">
      <c r="A73" s="457" t="s">
        <v>203</v>
      </c>
      <c r="B73" s="309">
        <v>1</v>
      </c>
      <c r="C73" s="270">
        <v>1</v>
      </c>
      <c r="D73" s="294">
        <v>165</v>
      </c>
      <c r="E73" s="310">
        <v>128</v>
      </c>
      <c r="F73" s="309">
        <v>1</v>
      </c>
      <c r="G73" s="270">
        <v>7</v>
      </c>
      <c r="H73" s="294"/>
      <c r="I73" s="509">
        <v>1</v>
      </c>
      <c r="K73" s="487"/>
    </row>
    <row r="74" spans="1:11" ht="12.75">
      <c r="A74" s="457" t="s">
        <v>205</v>
      </c>
      <c r="B74" s="309"/>
      <c r="C74" s="270"/>
      <c r="D74" s="294">
        <v>103</v>
      </c>
      <c r="E74" s="310">
        <v>88</v>
      </c>
      <c r="F74" s="309"/>
      <c r="G74" s="270">
        <v>1</v>
      </c>
      <c r="H74" s="294">
        <v>1</v>
      </c>
      <c r="I74" s="509">
        <v>11</v>
      </c>
      <c r="K74" s="66"/>
    </row>
    <row r="75" spans="1:9" ht="12.75">
      <c r="A75" s="457" t="s">
        <v>204</v>
      </c>
      <c r="B75" s="309"/>
      <c r="C75" s="270"/>
      <c r="D75" s="294"/>
      <c r="E75" s="310"/>
      <c r="F75" s="309"/>
      <c r="G75" s="270"/>
      <c r="H75" s="294"/>
      <c r="I75" s="509"/>
    </row>
    <row r="76" spans="1:9" ht="12.75">
      <c r="A76" s="457" t="s">
        <v>206</v>
      </c>
      <c r="B76" s="309"/>
      <c r="C76" s="270"/>
      <c r="D76" s="294">
        <v>247</v>
      </c>
      <c r="E76" s="310">
        <v>228</v>
      </c>
      <c r="F76" s="309"/>
      <c r="G76" s="270"/>
      <c r="H76" s="294"/>
      <c r="I76" s="509"/>
    </row>
    <row r="77" spans="1:18" ht="13.5" thickBot="1">
      <c r="A77" s="459" t="s">
        <v>5</v>
      </c>
      <c r="B77" s="311">
        <v>537</v>
      </c>
      <c r="C77" s="263">
        <v>297</v>
      </c>
      <c r="D77" s="297">
        <v>3887</v>
      </c>
      <c r="E77" s="312">
        <v>1683</v>
      </c>
      <c r="F77" s="309">
        <v>3</v>
      </c>
      <c r="G77" s="313">
        <v>105</v>
      </c>
      <c r="H77" s="314">
        <v>25</v>
      </c>
      <c r="I77" s="510">
        <v>363</v>
      </c>
      <c r="K77" s="678"/>
      <c r="L77" s="678"/>
      <c r="M77" s="678"/>
      <c r="N77" s="678"/>
      <c r="O77" s="678"/>
      <c r="P77" s="678"/>
      <c r="Q77" s="678"/>
      <c r="R77" s="678"/>
    </row>
    <row r="78" spans="1:9" s="118" customFormat="1" ht="13.5" thickBot="1">
      <c r="A78" s="315" t="s">
        <v>13</v>
      </c>
      <c r="B78" s="250">
        <f>SUM(B69:B77)</f>
        <v>804</v>
      </c>
      <c r="C78" s="224">
        <f>SUM(C69:C77)</f>
        <v>415</v>
      </c>
      <c r="D78" s="250">
        <f aca="true" t="shared" si="4" ref="D78:I78">SUM(D69:D77)</f>
        <v>11339</v>
      </c>
      <c r="E78" s="222">
        <f t="shared" si="4"/>
        <v>5716</v>
      </c>
      <c r="F78" s="250">
        <f t="shared" si="4"/>
        <v>4</v>
      </c>
      <c r="G78" s="222">
        <f t="shared" si="4"/>
        <v>113</v>
      </c>
      <c r="H78" s="316">
        <f t="shared" si="4"/>
        <v>26</v>
      </c>
      <c r="I78" s="222">
        <f t="shared" si="4"/>
        <v>443</v>
      </c>
    </row>
    <row r="79" spans="1:10" ht="12.75">
      <c r="A79" s="417"/>
      <c r="F79" s="272"/>
      <c r="G79" s="417"/>
      <c r="H79" s="463"/>
      <c r="J79" s="463"/>
    </row>
    <row r="80" ht="12.75">
      <c r="A80" s="416" t="s">
        <v>95</v>
      </c>
    </row>
    <row r="81" spans="1:9" ht="19.5" customHeight="1">
      <c r="A81" s="679" t="s">
        <v>133</v>
      </c>
      <c r="B81" s="679"/>
      <c r="C81" s="679"/>
      <c r="D81" s="679"/>
      <c r="E81" s="679"/>
      <c r="F81" s="679"/>
      <c r="G81" s="679"/>
      <c r="H81" s="679"/>
      <c r="I81" s="679"/>
    </row>
    <row r="82" ht="12.75">
      <c r="A82" s="455" t="s">
        <v>132</v>
      </c>
    </row>
    <row r="85" ht="12.75">
      <c r="A85" s="416"/>
    </row>
    <row r="86" ht="12.75">
      <c r="A86" s="416"/>
    </row>
    <row r="87" spans="1:7" ht="12.75">
      <c r="A87" s="450"/>
      <c r="B87" s="417"/>
      <c r="C87" s="272"/>
      <c r="D87" s="272"/>
      <c r="E87" s="272"/>
      <c r="F87" s="272"/>
      <c r="G87" s="417"/>
    </row>
    <row r="88" spans="1:7" ht="12.75">
      <c r="A88" s="450"/>
      <c r="B88" s="417"/>
      <c r="C88" s="272"/>
      <c r="D88" s="272"/>
      <c r="E88" s="272"/>
      <c r="F88" s="272"/>
      <c r="G88" s="417"/>
    </row>
  </sheetData>
  <sheetProtection selectLockedCells="1"/>
  <mergeCells count="30">
    <mergeCell ref="B66:E66"/>
    <mergeCell ref="F66:I66"/>
    <mergeCell ref="K77:R77"/>
    <mergeCell ref="A81:I81"/>
    <mergeCell ref="A66:A68"/>
    <mergeCell ref="F67:F68"/>
    <mergeCell ref="G67:G68"/>
    <mergeCell ref="B67:C67"/>
    <mergeCell ref="D67:E67"/>
    <mergeCell ref="H67:I67"/>
    <mergeCell ref="O13:Q13"/>
    <mergeCell ref="H19:K19"/>
    <mergeCell ref="E3:F3"/>
    <mergeCell ref="H16:K16"/>
    <mergeCell ref="F5:F6"/>
    <mergeCell ref="G5:G6"/>
    <mergeCell ref="A4:G4"/>
    <mergeCell ref="A5:A6"/>
    <mergeCell ref="B5:B6"/>
    <mergeCell ref="D5:E5"/>
    <mergeCell ref="C5:C6"/>
    <mergeCell ref="A47:A48"/>
    <mergeCell ref="B47:F47"/>
    <mergeCell ref="G47:J47"/>
    <mergeCell ref="A41:A42"/>
    <mergeCell ref="B41:B42"/>
    <mergeCell ref="F41:F42"/>
    <mergeCell ref="C41:D41"/>
    <mergeCell ref="E41:E42"/>
    <mergeCell ref="A40:B40"/>
  </mergeCells>
  <printOptions horizontalCentered="1"/>
  <pageMargins left="0" right="0" top="0.3937007874015748" bottom="0.3937007874015748" header="0.5118110236220472" footer="0.11811023622047245"/>
  <pageSetup horizontalDpi="300" verticalDpi="300" orientation="landscape" paperSize="9" scale="82" r:id="rId1"/>
  <headerFooter alignWithMargins="0">
    <oddHeader>&amp;C
</oddHeader>
    <oddFooter>&amp;L&amp;8&amp;D&amp;R&amp;8TAB_10.XLS</oddFooter>
  </headerFooter>
  <rowBreaks count="1" manualBreakCount="1">
    <brk id="3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67"/>
  <sheetViews>
    <sheetView tabSelected="1" zoomScalePageLayoutView="0" workbookViewId="0" topLeftCell="A13">
      <selection activeCell="K53" sqref="K53"/>
    </sheetView>
  </sheetViews>
  <sheetFormatPr defaultColWidth="8.875" defaultRowHeight="12.75"/>
  <cols>
    <col min="1" max="1" width="11.00390625" style="103" customWidth="1"/>
    <col min="2" max="2" width="8.875" style="103" customWidth="1"/>
    <col min="3" max="3" width="9.625" style="103" bestFit="1" customWidth="1"/>
    <col min="4" max="9" width="8.875" style="103" customWidth="1"/>
    <col min="10" max="10" width="11.625" style="103" customWidth="1"/>
    <col min="11" max="11" width="10.375" style="103" customWidth="1"/>
    <col min="12" max="12" width="9.25390625" style="103" customWidth="1"/>
    <col min="13" max="13" width="8.75390625" style="103" bestFit="1" customWidth="1"/>
    <col min="14" max="15" width="8.875" style="103" customWidth="1"/>
    <col min="16" max="16" width="18.375" style="103" customWidth="1"/>
    <col min="17" max="16384" width="8.875" style="103" customWidth="1"/>
  </cols>
  <sheetData>
    <row r="1" spans="1:12" ht="18">
      <c r="A1" s="99" t="s">
        <v>14</v>
      </c>
      <c r="B1" s="100" t="s">
        <v>15</v>
      </c>
      <c r="C1" s="101"/>
      <c r="D1" s="101"/>
      <c r="E1" s="101"/>
      <c r="F1" s="101"/>
      <c r="G1" s="101"/>
      <c r="H1" s="101"/>
      <c r="I1" s="101"/>
      <c r="J1" s="102"/>
      <c r="K1" s="102"/>
      <c r="L1" s="101"/>
    </row>
    <row r="2" spans="1:12" ht="18">
      <c r="A2" s="99"/>
      <c r="B2" s="100"/>
      <c r="C2" s="101"/>
      <c r="D2" s="101"/>
      <c r="E2" s="101"/>
      <c r="F2" s="101"/>
      <c r="G2" s="101"/>
      <c r="H2" s="101"/>
      <c r="I2" s="101"/>
      <c r="J2" s="102"/>
      <c r="K2" s="102"/>
      <c r="L2" s="101"/>
    </row>
    <row r="3" spans="1:12" ht="18.75" thickBot="1">
      <c r="A3" s="104" t="s">
        <v>60</v>
      </c>
      <c r="B3" s="100"/>
      <c r="C3" s="101"/>
      <c r="D3" s="101"/>
      <c r="E3" s="101"/>
      <c r="F3" s="101"/>
      <c r="G3" s="101"/>
      <c r="H3" s="101"/>
      <c r="I3" s="101"/>
      <c r="J3" s="102"/>
      <c r="K3" s="102"/>
      <c r="L3" s="101"/>
    </row>
    <row r="4" spans="1:11" ht="12.75" customHeight="1">
      <c r="A4" s="703" t="s">
        <v>31</v>
      </c>
      <c r="B4" s="683" t="s">
        <v>56</v>
      </c>
      <c r="C4" s="698" t="s">
        <v>57</v>
      </c>
      <c r="D4" s="705" t="s">
        <v>16</v>
      </c>
      <c r="E4" s="706"/>
      <c r="F4" s="698" t="s">
        <v>58</v>
      </c>
      <c r="G4" s="698" t="s">
        <v>26</v>
      </c>
      <c r="H4" s="685" t="s">
        <v>40</v>
      </c>
      <c r="J4" s="105"/>
      <c r="K4" s="105"/>
    </row>
    <row r="5" spans="1:8" ht="26.25" customHeight="1" thickBot="1">
      <c r="A5" s="697"/>
      <c r="B5" s="704"/>
      <c r="C5" s="699"/>
      <c r="D5" s="106" t="s">
        <v>187</v>
      </c>
      <c r="E5" s="106" t="s">
        <v>79</v>
      </c>
      <c r="F5" s="699"/>
      <c r="G5" s="699"/>
      <c r="H5" s="700"/>
    </row>
    <row r="6" spans="1:8" ht="12.75">
      <c r="A6" s="107" t="s">
        <v>50</v>
      </c>
      <c r="B6" s="208"/>
      <c r="C6" s="209"/>
      <c r="D6" s="209"/>
      <c r="E6" s="209"/>
      <c r="F6" s="209"/>
      <c r="G6" s="209">
        <v>2</v>
      </c>
      <c r="H6" s="210">
        <v>26</v>
      </c>
    </row>
    <row r="7" spans="1:8" ht="12.75">
      <c r="A7" s="107" t="s">
        <v>201</v>
      </c>
      <c r="B7" s="211">
        <v>2</v>
      </c>
      <c r="C7" s="212"/>
      <c r="D7" s="212"/>
      <c r="E7" s="212"/>
      <c r="F7" s="212"/>
      <c r="G7" s="212">
        <v>2</v>
      </c>
      <c r="H7" s="213">
        <v>27</v>
      </c>
    </row>
    <row r="8" spans="1:8" ht="12.75">
      <c r="A8" s="108" t="s">
        <v>202</v>
      </c>
      <c r="B8" s="214"/>
      <c r="C8" s="215"/>
      <c r="D8" s="215">
        <v>5</v>
      </c>
      <c r="E8" s="215"/>
      <c r="F8" s="215"/>
      <c r="G8" s="215">
        <v>1</v>
      </c>
      <c r="H8" s="216">
        <v>54</v>
      </c>
    </row>
    <row r="9" spans="1:8" ht="12.75">
      <c r="A9" s="108" t="s">
        <v>200</v>
      </c>
      <c r="B9" s="214">
        <v>76</v>
      </c>
      <c r="C9" s="215">
        <v>7</v>
      </c>
      <c r="D9" s="215"/>
      <c r="E9" s="215"/>
      <c r="F9" s="215"/>
      <c r="G9" s="215">
        <v>1</v>
      </c>
      <c r="H9" s="216">
        <v>14</v>
      </c>
    </row>
    <row r="10" spans="1:8" ht="12.75">
      <c r="A10" s="108" t="s">
        <v>203</v>
      </c>
      <c r="B10" s="214">
        <v>45</v>
      </c>
      <c r="C10" s="215"/>
      <c r="D10" s="215">
        <v>564</v>
      </c>
      <c r="E10" s="215">
        <v>155</v>
      </c>
      <c r="F10" s="215">
        <v>38</v>
      </c>
      <c r="G10" s="215">
        <v>3</v>
      </c>
      <c r="H10" s="216">
        <v>105</v>
      </c>
    </row>
    <row r="11" spans="1:10" ht="12.75">
      <c r="A11" s="108" t="s">
        <v>205</v>
      </c>
      <c r="B11" s="214"/>
      <c r="C11" s="215"/>
      <c r="D11" s="215">
        <v>8</v>
      </c>
      <c r="E11" s="215"/>
      <c r="F11" s="215"/>
      <c r="G11" s="215">
        <v>1</v>
      </c>
      <c r="H11" s="216">
        <v>44</v>
      </c>
      <c r="J11" s="103">
        <f>SUM(H6:H13)</f>
        <v>417</v>
      </c>
    </row>
    <row r="12" spans="1:8" ht="12.75">
      <c r="A12" s="108" t="s">
        <v>29</v>
      </c>
      <c r="B12" s="214"/>
      <c r="C12" s="215"/>
      <c r="D12" s="215"/>
      <c r="E12" s="215"/>
      <c r="F12" s="215"/>
      <c r="G12" s="215">
        <v>1</v>
      </c>
      <c r="H12" s="216">
        <v>37</v>
      </c>
    </row>
    <row r="13" spans="1:8" ht="12.75">
      <c r="A13" s="108" t="s">
        <v>206</v>
      </c>
      <c r="B13" s="214"/>
      <c r="C13" s="215"/>
      <c r="D13" s="215"/>
      <c r="E13" s="215"/>
      <c r="F13" s="215"/>
      <c r="G13" s="215">
        <v>2</v>
      </c>
      <c r="H13" s="216">
        <v>110</v>
      </c>
    </row>
    <row r="14" spans="1:14" ht="13.5" thickBot="1">
      <c r="A14" s="109" t="s">
        <v>5</v>
      </c>
      <c r="B14" s="217">
        <v>165</v>
      </c>
      <c r="C14" s="218">
        <v>1987</v>
      </c>
      <c r="D14" s="218">
        <v>247</v>
      </c>
      <c r="E14" s="218">
        <v>3006</v>
      </c>
      <c r="F14" s="218">
        <v>908</v>
      </c>
      <c r="G14" s="218">
        <v>10</v>
      </c>
      <c r="H14" s="219">
        <v>410</v>
      </c>
      <c r="M14" s="110"/>
      <c r="N14" s="110"/>
    </row>
    <row r="15" spans="1:8" ht="13.5" thickBot="1">
      <c r="A15" s="111" t="s">
        <v>9</v>
      </c>
      <c r="B15" s="220">
        <f aca="true" t="shared" si="0" ref="B15:H15">SUM(B6:B14)</f>
        <v>288</v>
      </c>
      <c r="C15" s="221">
        <f t="shared" si="0"/>
        <v>1994</v>
      </c>
      <c r="D15" s="221">
        <f t="shared" si="0"/>
        <v>824</v>
      </c>
      <c r="E15" s="221">
        <f t="shared" si="0"/>
        <v>3161</v>
      </c>
      <c r="F15" s="221">
        <f t="shared" si="0"/>
        <v>946</v>
      </c>
      <c r="G15" s="221">
        <f t="shared" si="0"/>
        <v>23</v>
      </c>
      <c r="H15" s="222">
        <f t="shared" si="0"/>
        <v>827</v>
      </c>
    </row>
    <row r="16" spans="1:12" ht="12.75">
      <c r="A16" s="112"/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</row>
    <row r="17" spans="1:12" ht="12.75">
      <c r="A17" s="114"/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</row>
    <row r="18" spans="1:12" ht="12.75">
      <c r="A18" s="112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</row>
    <row r="19" spans="1:12" ht="12.75">
      <c r="A19" s="112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</row>
    <row r="20" spans="1:12" ht="13.5" thickBot="1">
      <c r="A20" s="112" t="s">
        <v>61</v>
      </c>
      <c r="B20" s="113"/>
      <c r="C20" s="113"/>
      <c r="D20" s="113"/>
      <c r="E20" s="112" t="s">
        <v>62</v>
      </c>
      <c r="F20" s="113"/>
      <c r="G20" s="113"/>
      <c r="H20" s="113"/>
      <c r="I20" s="113"/>
      <c r="J20" s="113"/>
      <c r="K20" s="113"/>
      <c r="L20" s="113"/>
    </row>
    <row r="21" spans="1:17" ht="25.5" customHeight="1" thickBot="1">
      <c r="A21" s="691" t="s">
        <v>21</v>
      </c>
      <c r="B21" s="692"/>
      <c r="C21" s="115"/>
      <c r="D21" s="116"/>
      <c r="E21" s="696" t="s">
        <v>31</v>
      </c>
      <c r="F21" s="701" t="s">
        <v>47</v>
      </c>
      <c r="G21" s="702"/>
      <c r="H21" s="702"/>
      <c r="I21" s="702"/>
      <c r="J21" s="693" t="s">
        <v>27</v>
      </c>
      <c r="K21" s="117"/>
      <c r="L21" s="118"/>
      <c r="N21" s="110"/>
      <c r="O21" s="105"/>
      <c r="P21" s="105"/>
      <c r="Q21" s="105"/>
    </row>
    <row r="22" spans="1:17" ht="13.5" thickBot="1">
      <c r="A22" s="119" t="s">
        <v>50</v>
      </c>
      <c r="B22" s="216">
        <v>913</v>
      </c>
      <c r="D22" s="116"/>
      <c r="E22" s="697"/>
      <c r="F22" s="120" t="s">
        <v>37</v>
      </c>
      <c r="G22" s="120" t="s">
        <v>39</v>
      </c>
      <c r="H22" s="120" t="s">
        <v>38</v>
      </c>
      <c r="I22" s="121" t="s">
        <v>39</v>
      </c>
      <c r="J22" s="694"/>
      <c r="K22" s="117"/>
      <c r="L22" s="118"/>
      <c r="O22" s="347"/>
      <c r="P22" s="346"/>
      <c r="Q22" s="105"/>
    </row>
    <row r="23" spans="1:17" ht="12.75">
      <c r="A23" s="119" t="s">
        <v>1</v>
      </c>
      <c r="B23" s="216">
        <v>1535</v>
      </c>
      <c r="E23" s="107" t="s">
        <v>50</v>
      </c>
      <c r="F23" s="122" t="s">
        <v>70</v>
      </c>
      <c r="G23" s="210"/>
      <c r="H23" s="123" t="s">
        <v>74</v>
      </c>
      <c r="I23" s="210">
        <v>1</v>
      </c>
      <c r="J23" s="210">
        <v>5933</v>
      </c>
      <c r="K23" s="105"/>
      <c r="L23" s="102"/>
      <c r="O23" s="348"/>
      <c r="P23" s="346"/>
      <c r="Q23" s="105"/>
    </row>
    <row r="24" spans="1:17" ht="12.75">
      <c r="A24" s="124" t="s">
        <v>6</v>
      </c>
      <c r="B24" s="216">
        <v>6397</v>
      </c>
      <c r="E24" s="107" t="s">
        <v>201</v>
      </c>
      <c r="F24" s="125" t="s">
        <v>70</v>
      </c>
      <c r="G24" s="213">
        <v>1</v>
      </c>
      <c r="H24" s="126" t="s">
        <v>74</v>
      </c>
      <c r="I24" s="213">
        <v>1</v>
      </c>
      <c r="J24" s="213">
        <v>24974</v>
      </c>
      <c r="K24" s="105"/>
      <c r="L24" s="102"/>
      <c r="O24" s="348"/>
      <c r="P24" s="346"/>
      <c r="Q24" s="105"/>
    </row>
    <row r="25" spans="1:17" ht="12.75">
      <c r="A25" s="124" t="s">
        <v>19</v>
      </c>
      <c r="B25" s="216">
        <v>2743</v>
      </c>
      <c r="E25" s="108" t="s">
        <v>202</v>
      </c>
      <c r="F25" s="125" t="s">
        <v>70</v>
      </c>
      <c r="G25" s="216">
        <v>1</v>
      </c>
      <c r="H25" s="126" t="s">
        <v>74</v>
      </c>
      <c r="I25" s="216">
        <v>1</v>
      </c>
      <c r="J25" s="216">
        <v>39919</v>
      </c>
      <c r="K25" s="105"/>
      <c r="L25" s="102"/>
      <c r="O25" s="348"/>
      <c r="P25" s="346"/>
      <c r="Q25" s="105"/>
    </row>
    <row r="26" spans="1:17" ht="12.75">
      <c r="A26" s="124" t="s">
        <v>207</v>
      </c>
      <c r="B26" s="216">
        <v>928</v>
      </c>
      <c r="E26" s="108" t="s">
        <v>200</v>
      </c>
      <c r="F26" s="125" t="s">
        <v>207</v>
      </c>
      <c r="G26" s="216">
        <v>1</v>
      </c>
      <c r="H26" s="126" t="s">
        <v>74</v>
      </c>
      <c r="I26" s="216">
        <v>1</v>
      </c>
      <c r="J26" s="216">
        <v>1920</v>
      </c>
      <c r="K26" s="105"/>
      <c r="L26" s="102"/>
      <c r="O26" s="348"/>
      <c r="P26" s="346"/>
      <c r="Q26" s="105"/>
    </row>
    <row r="27" spans="1:17" ht="12.75">
      <c r="A27" s="124" t="s">
        <v>20</v>
      </c>
      <c r="B27" s="216">
        <v>2995</v>
      </c>
      <c r="E27" s="108" t="s">
        <v>203</v>
      </c>
      <c r="F27" s="125" t="s">
        <v>20</v>
      </c>
      <c r="G27" s="216"/>
      <c r="H27" s="126" t="s">
        <v>74</v>
      </c>
      <c r="I27" s="216">
        <v>2</v>
      </c>
      <c r="J27" s="216">
        <v>250292</v>
      </c>
      <c r="K27" s="105"/>
      <c r="L27" s="102"/>
      <c r="O27" s="348"/>
      <c r="P27" s="346"/>
      <c r="Q27" s="105"/>
    </row>
    <row r="28" spans="1:17" ht="12.75">
      <c r="A28" s="124" t="s">
        <v>7</v>
      </c>
      <c r="B28" s="216">
        <v>5151</v>
      </c>
      <c r="E28" s="108" t="s">
        <v>205</v>
      </c>
      <c r="F28" s="125" t="s">
        <v>70</v>
      </c>
      <c r="G28" s="216"/>
      <c r="H28" s="126" t="s">
        <v>74</v>
      </c>
      <c r="I28" s="216">
        <v>2</v>
      </c>
      <c r="J28" s="216">
        <v>114642</v>
      </c>
      <c r="K28" s="105"/>
      <c r="L28" s="102"/>
      <c r="O28" s="348"/>
      <c r="P28" s="346"/>
      <c r="Q28" s="105"/>
    </row>
    <row r="29" spans="1:17" ht="12.75">
      <c r="A29" s="124" t="s">
        <v>3</v>
      </c>
      <c r="B29" s="216">
        <v>2390</v>
      </c>
      <c r="E29" s="108" t="s">
        <v>29</v>
      </c>
      <c r="F29" s="125" t="s">
        <v>7</v>
      </c>
      <c r="G29" s="216">
        <v>1</v>
      </c>
      <c r="H29" s="126" t="s">
        <v>74</v>
      </c>
      <c r="I29" s="216"/>
      <c r="J29" s="216"/>
      <c r="K29" s="105"/>
      <c r="L29" s="102"/>
      <c r="O29" s="348"/>
      <c r="P29" s="346"/>
      <c r="Q29" s="105"/>
    </row>
    <row r="30" spans="1:17" ht="12.75">
      <c r="A30" s="124" t="s">
        <v>4</v>
      </c>
      <c r="B30" s="216">
        <v>4510</v>
      </c>
      <c r="E30" s="108" t="s">
        <v>206</v>
      </c>
      <c r="F30" s="125" t="s">
        <v>70</v>
      </c>
      <c r="G30" s="216"/>
      <c r="H30" s="126" t="s">
        <v>74</v>
      </c>
      <c r="I30" s="216">
        <v>3</v>
      </c>
      <c r="J30" s="216">
        <v>65050</v>
      </c>
      <c r="K30" s="105"/>
      <c r="L30" s="102"/>
      <c r="O30" s="105"/>
      <c r="P30" s="346"/>
      <c r="Q30" s="105"/>
    </row>
    <row r="31" spans="1:17" ht="13.5" thickBot="1">
      <c r="A31" s="127" t="s">
        <v>78</v>
      </c>
      <c r="B31" s="219">
        <v>444</v>
      </c>
      <c r="E31" s="109" t="s">
        <v>5</v>
      </c>
      <c r="F31" s="128" t="s">
        <v>70</v>
      </c>
      <c r="G31" s="223">
        <v>4</v>
      </c>
      <c r="H31" s="126" t="s">
        <v>74</v>
      </c>
      <c r="I31" s="223">
        <v>6</v>
      </c>
      <c r="J31" s="594">
        <v>707215</v>
      </c>
      <c r="K31" s="105"/>
      <c r="O31" s="105"/>
      <c r="P31" s="105"/>
      <c r="Q31" s="105"/>
    </row>
    <row r="32" spans="1:17" ht="13.5" thickBot="1">
      <c r="A32" s="129" t="s">
        <v>9</v>
      </c>
      <c r="B32" s="229">
        <f>SUM(B22:B31)</f>
        <v>28006</v>
      </c>
      <c r="E32" s="111" t="s">
        <v>9</v>
      </c>
      <c r="F32" s="139"/>
      <c r="G32" s="224">
        <f>SUM(G23:G31)</f>
        <v>8</v>
      </c>
      <c r="H32" s="139"/>
      <c r="I32" s="224">
        <f>SUM(I23:I31)</f>
        <v>17</v>
      </c>
      <c r="J32" s="595">
        <f>SUM(J23:J31)</f>
        <v>1209945</v>
      </c>
      <c r="K32" s="113"/>
      <c r="O32" s="105"/>
      <c r="P32" s="105"/>
      <c r="Q32" s="105"/>
    </row>
    <row r="34" ht="12.75">
      <c r="E34" s="103" t="s">
        <v>185</v>
      </c>
    </row>
    <row r="37" ht="12.75">
      <c r="D37" s="298"/>
    </row>
    <row r="38" ht="12.75">
      <c r="D38" s="298"/>
    </row>
    <row r="39" ht="12.75">
      <c r="D39" s="298"/>
    </row>
    <row r="40" spans="1:2" ht="12.75">
      <c r="A40" s="130"/>
      <c r="B40" s="130"/>
    </row>
    <row r="41" spans="1:2" ht="12.75">
      <c r="A41" s="130"/>
      <c r="B41" s="130"/>
    </row>
    <row r="42" spans="1:12" ht="14.25" customHeight="1" thickBot="1">
      <c r="A42" s="131" t="s">
        <v>199</v>
      </c>
      <c r="B42" s="132"/>
      <c r="C42" s="132"/>
      <c r="D42" s="132"/>
      <c r="E42" s="130" t="s">
        <v>73</v>
      </c>
      <c r="F42" s="130"/>
      <c r="G42" s="130"/>
      <c r="H42" s="130"/>
      <c r="I42" s="132"/>
      <c r="J42" s="132"/>
      <c r="K42" s="132"/>
      <c r="L42" s="132"/>
    </row>
    <row r="43" spans="1:15" ht="13.5" customHeight="1">
      <c r="A43" s="708" t="s">
        <v>31</v>
      </c>
      <c r="B43" s="717" t="s">
        <v>71</v>
      </c>
      <c r="C43" s="695"/>
      <c r="D43" s="695"/>
      <c r="E43" s="708" t="s">
        <v>31</v>
      </c>
      <c r="F43" s="711" t="s">
        <v>71</v>
      </c>
      <c r="G43" s="713" t="s">
        <v>72</v>
      </c>
      <c r="H43" s="715" t="s">
        <v>77</v>
      </c>
      <c r="I43" s="695"/>
      <c r="J43" s="695"/>
      <c r="K43" s="690"/>
      <c r="L43" s="6"/>
      <c r="M43" s="346"/>
      <c r="N43" s="6"/>
      <c r="O43" s="6"/>
    </row>
    <row r="44" spans="1:15" ht="12.75" customHeight="1" thickBot="1">
      <c r="A44" s="709"/>
      <c r="B44" s="718"/>
      <c r="C44" s="695"/>
      <c r="D44" s="695"/>
      <c r="E44" s="709"/>
      <c r="F44" s="712"/>
      <c r="G44" s="714"/>
      <c r="H44" s="716"/>
      <c r="I44" s="695"/>
      <c r="J44" s="695"/>
      <c r="K44" s="690"/>
      <c r="L44" s="6"/>
      <c r="M44" s="346"/>
      <c r="N44" s="6"/>
      <c r="O44" s="6"/>
    </row>
    <row r="45" spans="1:15" ht="12.75">
      <c r="A45" s="225" t="s">
        <v>50</v>
      </c>
      <c r="B45" s="351">
        <v>58767</v>
      </c>
      <c r="D45" s="298"/>
      <c r="E45" s="119" t="s">
        <v>50</v>
      </c>
      <c r="F45" s="339">
        <f aca="true" t="shared" si="1" ref="F45:F50">B45</f>
        <v>58767</v>
      </c>
      <c r="G45" s="355">
        <v>31300</v>
      </c>
      <c r="H45" s="356">
        <f>F45/G45</f>
        <v>1.8775399361022365</v>
      </c>
      <c r="I45" s="298"/>
      <c r="J45" s="298"/>
      <c r="K45" s="298"/>
      <c r="L45" s="6"/>
      <c r="M45" s="346"/>
      <c r="N45" s="6"/>
      <c r="O45" s="6"/>
    </row>
    <row r="46" spans="1:15" ht="12.75">
      <c r="A46" s="226" t="s">
        <v>201</v>
      </c>
      <c r="B46" s="352">
        <v>9669</v>
      </c>
      <c r="D46" s="298"/>
      <c r="E46" s="119" t="s">
        <v>201</v>
      </c>
      <c r="F46" s="339">
        <f t="shared" si="1"/>
        <v>9669</v>
      </c>
      <c r="G46" s="340">
        <v>11994</v>
      </c>
      <c r="H46" s="140">
        <f aca="true" t="shared" si="2" ref="H46:H53">F46/G46</f>
        <v>0.8061530765382692</v>
      </c>
      <c r="I46" s="298"/>
      <c r="J46" s="298"/>
      <c r="K46" s="298"/>
      <c r="L46" s="6"/>
      <c r="M46" s="346"/>
      <c r="N46" s="6"/>
      <c r="O46" s="6"/>
    </row>
    <row r="47" spans="1:15" ht="12.75">
      <c r="A47" s="226" t="s">
        <v>216</v>
      </c>
      <c r="B47" s="352">
        <v>35155</v>
      </c>
      <c r="D47" s="298"/>
      <c r="E47" s="124" t="s">
        <v>216</v>
      </c>
      <c r="F47" s="339">
        <f t="shared" si="1"/>
        <v>35155</v>
      </c>
      <c r="G47" s="341">
        <v>32875</v>
      </c>
      <c r="H47" s="140">
        <f t="shared" si="2"/>
        <v>1.0693536121673004</v>
      </c>
      <c r="I47" s="298"/>
      <c r="J47" s="298"/>
      <c r="K47" s="298"/>
      <c r="L47" s="6"/>
      <c r="M47" s="346"/>
      <c r="N47" s="6"/>
      <c r="O47" s="6"/>
    </row>
    <row r="48" spans="1:15" ht="12.75">
      <c r="A48" s="226" t="s">
        <v>200</v>
      </c>
      <c r="B48" s="352">
        <v>2574</v>
      </c>
      <c r="C48" s="298"/>
      <c r="D48" s="298"/>
      <c r="E48" s="124" t="s">
        <v>200</v>
      </c>
      <c r="F48" s="339">
        <f t="shared" si="1"/>
        <v>2574</v>
      </c>
      <c r="G48" s="341">
        <v>763</v>
      </c>
      <c r="H48" s="140">
        <f t="shared" si="2"/>
        <v>3.3735255570117957</v>
      </c>
      <c r="I48" s="298"/>
      <c r="J48" s="298"/>
      <c r="K48" s="298"/>
      <c r="L48" s="6"/>
      <c r="M48" s="346"/>
      <c r="N48" s="6"/>
      <c r="O48" s="6"/>
    </row>
    <row r="49" spans="1:15" ht="12.75">
      <c r="A49" s="226" t="s">
        <v>203</v>
      </c>
      <c r="B49" s="352">
        <v>21002</v>
      </c>
      <c r="C49" s="298"/>
      <c r="D49" s="298"/>
      <c r="E49" s="124" t="s">
        <v>203</v>
      </c>
      <c r="F49" s="339">
        <f t="shared" si="1"/>
        <v>21002</v>
      </c>
      <c r="G49" s="341">
        <v>67922</v>
      </c>
      <c r="H49" s="140">
        <f t="shared" si="2"/>
        <v>0.30920762050587436</v>
      </c>
      <c r="I49" s="105"/>
      <c r="J49" s="298"/>
      <c r="K49" s="298"/>
      <c r="L49" s="6"/>
      <c r="M49" s="346"/>
      <c r="N49" s="6"/>
      <c r="O49" s="6"/>
    </row>
    <row r="50" spans="1:15" ht="12.75">
      <c r="A50" s="226" t="s">
        <v>205</v>
      </c>
      <c r="B50" s="352">
        <v>12419</v>
      </c>
      <c r="C50" s="298"/>
      <c r="D50" s="298"/>
      <c r="E50" s="124" t="s">
        <v>205</v>
      </c>
      <c r="F50" s="339">
        <f t="shared" si="1"/>
        <v>12419</v>
      </c>
      <c r="G50" s="341">
        <v>19699</v>
      </c>
      <c r="H50" s="140">
        <f t="shared" si="2"/>
        <v>0.6304380933042286</v>
      </c>
      <c r="I50" s="298"/>
      <c r="J50" s="298"/>
      <c r="K50" s="298"/>
      <c r="L50" s="6"/>
      <c r="M50" s="346"/>
      <c r="N50" s="6"/>
      <c r="O50" s="6"/>
    </row>
    <row r="51" spans="1:15" ht="12.75">
      <c r="A51" s="226" t="s">
        <v>206</v>
      </c>
      <c r="B51" s="352">
        <v>10592</v>
      </c>
      <c r="C51" s="298"/>
      <c r="D51" s="298"/>
      <c r="E51" s="124" t="s">
        <v>29</v>
      </c>
      <c r="F51" s="339">
        <v>0</v>
      </c>
      <c r="G51" s="341">
        <v>16820</v>
      </c>
      <c r="H51" s="140">
        <f t="shared" si="2"/>
        <v>0</v>
      </c>
      <c r="I51" s="298"/>
      <c r="J51" s="298"/>
      <c r="K51" s="298"/>
      <c r="L51" s="12"/>
      <c r="M51" s="498"/>
      <c r="N51" s="6"/>
      <c r="O51" s="6"/>
    </row>
    <row r="52" spans="1:12" ht="13.5" thickBot="1">
      <c r="A52" s="227" t="s">
        <v>5</v>
      </c>
      <c r="B52" s="353">
        <v>96105</v>
      </c>
      <c r="C52" s="298"/>
      <c r="D52" s="298"/>
      <c r="E52" s="124" t="s">
        <v>206</v>
      </c>
      <c r="F52" s="339">
        <f>B51</f>
        <v>10592</v>
      </c>
      <c r="G52" s="342">
        <v>36325</v>
      </c>
      <c r="H52" s="140">
        <f t="shared" si="2"/>
        <v>0.2915898141775637</v>
      </c>
      <c r="I52" s="298"/>
      <c r="J52" s="298"/>
      <c r="K52" s="298"/>
      <c r="L52" s="349"/>
    </row>
    <row r="53" spans="1:15" s="130" customFormat="1" ht="13.5" thickBot="1">
      <c r="A53" s="228" t="s">
        <v>9</v>
      </c>
      <c r="B53" s="354">
        <f>SUM(B45:B52)</f>
        <v>246283</v>
      </c>
      <c r="C53" s="350"/>
      <c r="D53" s="350"/>
      <c r="E53" s="127" t="s">
        <v>5</v>
      </c>
      <c r="F53" s="339">
        <f>B52</f>
        <v>96105</v>
      </c>
      <c r="G53" s="343">
        <v>308418</v>
      </c>
      <c r="H53" s="140">
        <f t="shared" si="2"/>
        <v>0.3116063264789993</v>
      </c>
      <c r="I53" s="350"/>
      <c r="J53" s="350"/>
      <c r="K53" s="350"/>
      <c r="L53" s="349"/>
      <c r="O53" s="103"/>
    </row>
    <row r="54" spans="1:12" ht="13.5" thickBot="1">
      <c r="A54" s="130"/>
      <c r="B54" s="130"/>
      <c r="C54" s="130"/>
      <c r="D54" s="130"/>
      <c r="E54" s="133" t="s">
        <v>9</v>
      </c>
      <c r="F54" s="344">
        <f>SUM(F45:F53)</f>
        <v>246283</v>
      </c>
      <c r="G54" s="357">
        <f>SUM(G45:G53)</f>
        <v>526116</v>
      </c>
      <c r="H54" s="141">
        <f>SUM(F54/(G54-G51))</f>
        <v>0.48357536678081114</v>
      </c>
      <c r="I54" s="130"/>
      <c r="J54" s="130"/>
      <c r="K54" s="130"/>
      <c r="L54" s="130"/>
    </row>
    <row r="55" spans="1:12" ht="12.75">
      <c r="A55" s="130"/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</row>
    <row r="56" spans="5:12" ht="12.75">
      <c r="E56" s="130"/>
      <c r="F56" s="130"/>
      <c r="G56" s="130"/>
      <c r="H56" s="130"/>
      <c r="I56" s="130"/>
      <c r="J56" s="130"/>
      <c r="K56" s="130"/>
      <c r="L56" s="130"/>
    </row>
    <row r="57" spans="1:12" ht="12.75">
      <c r="A57" s="130"/>
      <c r="C57" s="358"/>
      <c r="E57" s="130"/>
      <c r="F57" s="130"/>
      <c r="G57" s="130"/>
      <c r="H57" s="134"/>
      <c r="I57" s="130"/>
      <c r="J57" s="130"/>
      <c r="K57" s="130"/>
      <c r="L57" s="130"/>
    </row>
    <row r="58" spans="1:12" ht="12.75">
      <c r="A58" s="130"/>
      <c r="B58" s="130"/>
      <c r="C58" s="130"/>
      <c r="D58" s="134"/>
      <c r="E58" s="130"/>
      <c r="F58" s="130"/>
      <c r="G58" s="130"/>
      <c r="H58" s="130"/>
      <c r="I58" s="130"/>
      <c r="J58" s="130"/>
      <c r="K58" s="130"/>
      <c r="L58" s="130"/>
    </row>
    <row r="59" spans="1:12" ht="12.75">
      <c r="A59" s="130"/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130"/>
    </row>
    <row r="60" spans="1:12" ht="12.75">
      <c r="A60" s="130"/>
      <c r="B60" s="130"/>
      <c r="C60" s="130"/>
      <c r="D60" s="130"/>
      <c r="E60" s="130"/>
      <c r="F60" s="130"/>
      <c r="G60" s="130"/>
      <c r="H60" s="130"/>
      <c r="I60" s="130"/>
      <c r="J60" s="130"/>
      <c r="K60" s="130"/>
      <c r="L60" s="130"/>
    </row>
    <row r="61" spans="1:11" ht="15.75">
      <c r="A61" s="710" t="s">
        <v>17</v>
      </c>
      <c r="B61" s="710"/>
      <c r="C61" s="710"/>
      <c r="D61" s="710"/>
      <c r="E61" s="710"/>
      <c r="F61" s="710"/>
      <c r="G61" s="710"/>
      <c r="H61" s="710"/>
      <c r="I61" s="710"/>
      <c r="J61" s="135"/>
      <c r="K61" s="135"/>
    </row>
    <row r="62" spans="1:12" ht="15.75">
      <c r="A62" s="135"/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</row>
    <row r="63" spans="1:12" ht="15.75">
      <c r="A63" s="710" t="s">
        <v>282</v>
      </c>
      <c r="B63" s="710"/>
      <c r="C63" s="710"/>
      <c r="D63" s="710"/>
      <c r="E63" s="499">
        <f>G54</f>
        <v>526116</v>
      </c>
      <c r="F63" s="135" t="s">
        <v>76</v>
      </c>
      <c r="H63" s="135"/>
      <c r="I63" s="135"/>
      <c r="J63" s="135"/>
      <c r="K63" s="135"/>
      <c r="L63" s="135"/>
    </row>
    <row r="64" spans="1:12" ht="15.75">
      <c r="A64" s="135"/>
      <c r="B64" s="136"/>
      <c r="C64" s="136"/>
      <c r="D64" s="136"/>
      <c r="E64" s="136"/>
      <c r="F64" s="136"/>
      <c r="G64" s="136"/>
      <c r="H64" s="136"/>
      <c r="I64" s="136"/>
      <c r="J64" s="136"/>
      <c r="K64" s="136"/>
      <c r="L64" s="136"/>
    </row>
    <row r="65" spans="1:11" ht="15.75">
      <c r="A65" s="707" t="s">
        <v>283</v>
      </c>
      <c r="B65" s="707"/>
      <c r="C65" s="707"/>
      <c r="D65" s="707"/>
      <c r="E65" s="707"/>
      <c r="F65" s="707"/>
      <c r="G65" s="707"/>
      <c r="H65" s="707"/>
      <c r="I65" s="707"/>
      <c r="J65" s="707"/>
      <c r="K65" s="137">
        <f>H54</f>
        <v>0.48357536678081114</v>
      </c>
    </row>
    <row r="66" spans="1:12" ht="15.75">
      <c r="A66" s="131"/>
      <c r="I66" s="138"/>
      <c r="J66" s="130"/>
      <c r="K66" s="130"/>
      <c r="L66" s="136"/>
    </row>
    <row r="67" ht="12.75">
      <c r="I67" s="130"/>
    </row>
  </sheetData>
  <sheetProtection selectLockedCells="1"/>
  <mergeCells count="25">
    <mergeCell ref="A65:J65"/>
    <mergeCell ref="E43:E44"/>
    <mergeCell ref="A61:I61"/>
    <mergeCell ref="A63:D63"/>
    <mergeCell ref="F43:F44"/>
    <mergeCell ref="G43:G44"/>
    <mergeCell ref="H43:H44"/>
    <mergeCell ref="A43:A44"/>
    <mergeCell ref="B43:B44"/>
    <mergeCell ref="C43:C44"/>
    <mergeCell ref="G4:G5"/>
    <mergeCell ref="H4:H5"/>
    <mergeCell ref="F21:I21"/>
    <mergeCell ref="F4:F5"/>
    <mergeCell ref="A4:A5"/>
    <mergeCell ref="B4:B5"/>
    <mergeCell ref="C4:C5"/>
    <mergeCell ref="D4:E4"/>
    <mergeCell ref="K43:K44"/>
    <mergeCell ref="A21:B21"/>
    <mergeCell ref="J21:J22"/>
    <mergeCell ref="I43:I44"/>
    <mergeCell ref="J43:J44"/>
    <mergeCell ref="D43:D44"/>
    <mergeCell ref="E21:E22"/>
  </mergeCells>
  <printOptions/>
  <pageMargins left="0.7874015748031497" right="0.7874015748031497" top="0.7874015748031497" bottom="0.5905511811023623" header="0.5118110236220472" footer="0.31496062992125984"/>
  <pageSetup horizontalDpi="300" verticalDpi="300" orientation="landscape" paperSize="9" scale="88" r:id="rId1"/>
  <headerFooter alignWithMargins="0">
    <oddFooter>&amp;L&amp;8&amp;D&amp;RTAB_10.EXC
</oddFooter>
  </headerFooter>
  <rowBreaks count="1" manualBreakCount="1">
    <brk id="41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V55"/>
  <sheetViews>
    <sheetView zoomScalePageLayoutView="0" workbookViewId="0" topLeftCell="A25">
      <selection activeCell="E9" sqref="E9"/>
    </sheetView>
  </sheetViews>
  <sheetFormatPr defaultColWidth="9.00390625" defaultRowHeight="12.75"/>
  <cols>
    <col min="1" max="1" width="14.125" style="3" customWidth="1"/>
    <col min="2" max="12" width="9.125" style="3" customWidth="1"/>
    <col min="13" max="13" width="23.875" style="3" customWidth="1"/>
    <col min="14" max="14" width="18.125" style="474" customWidth="1"/>
    <col min="15" max="15" width="20.25390625" style="3" customWidth="1"/>
    <col min="16" max="16384" width="9.125" style="3" customWidth="1"/>
  </cols>
  <sheetData>
    <row r="1" spans="1:14" s="44" customFormat="1" ht="18">
      <c r="A1" s="730" t="s">
        <v>84</v>
      </c>
      <c r="B1" s="730"/>
      <c r="C1" s="730"/>
      <c r="D1" s="730"/>
      <c r="N1" s="473"/>
    </row>
    <row r="2" spans="1:4" ht="15.75">
      <c r="A2" s="45"/>
      <c r="B2" s="45"/>
      <c r="C2" s="45"/>
      <c r="D2" s="45"/>
    </row>
    <row r="3" spans="1:14" s="44" customFormat="1" ht="18">
      <c r="A3" s="381" t="s">
        <v>218</v>
      </c>
      <c r="B3" s="382"/>
      <c r="C3" s="382"/>
      <c r="D3" s="382"/>
      <c r="E3" s="383"/>
      <c r="F3" s="383"/>
      <c r="G3" s="383"/>
      <c r="H3" s="383"/>
      <c r="I3" s="383"/>
      <c r="J3" s="383"/>
      <c r="N3" s="473"/>
    </row>
    <row r="4" spans="1:4" ht="15.75">
      <c r="A4" s="45"/>
      <c r="B4" s="45"/>
      <c r="C4" s="45"/>
      <c r="D4" s="45"/>
    </row>
    <row r="5" spans="6:15" ht="15">
      <c r="F5" s="49" t="s">
        <v>137</v>
      </c>
      <c r="G5" s="47"/>
      <c r="H5" s="47"/>
      <c r="N5" s="721" t="s">
        <v>123</v>
      </c>
      <c r="O5" s="721"/>
    </row>
    <row r="6" spans="1:15" ht="24.75" customHeight="1">
      <c r="A6" s="5" t="s">
        <v>0</v>
      </c>
      <c r="N6" s="725" t="s">
        <v>195</v>
      </c>
      <c r="O6" s="725"/>
    </row>
    <row r="7" spans="1:16" ht="24.75" customHeight="1">
      <c r="A7" s="5" t="s">
        <v>119</v>
      </c>
      <c r="F7" s="48" t="s">
        <v>138</v>
      </c>
      <c r="G7" s="48"/>
      <c r="H7" s="48"/>
      <c r="I7" s="48"/>
      <c r="J7" s="20"/>
      <c r="K7" s="20"/>
      <c r="L7" s="48"/>
      <c r="M7" s="20"/>
      <c r="N7" s="475" t="s">
        <v>91</v>
      </c>
      <c r="O7" s="472"/>
      <c r="P7" s="20"/>
    </row>
    <row r="8" spans="1:16" ht="24.75" customHeight="1">
      <c r="A8" s="5" t="s">
        <v>377</v>
      </c>
      <c r="F8" s="722" t="s">
        <v>228</v>
      </c>
      <c r="G8" s="722"/>
      <c r="H8" s="722"/>
      <c r="I8" s="722"/>
      <c r="J8" s="722"/>
      <c r="K8" s="722"/>
      <c r="L8" s="722"/>
      <c r="M8" s="722"/>
      <c r="N8" s="476" t="s">
        <v>139</v>
      </c>
      <c r="O8" s="472"/>
      <c r="P8" s="20"/>
    </row>
    <row r="9" spans="14:16" ht="24.75" customHeight="1">
      <c r="N9" s="476"/>
      <c r="O9" s="472"/>
      <c r="P9" s="20"/>
    </row>
    <row r="10" spans="1:16" ht="24.75" customHeight="1">
      <c r="A10" s="5" t="s">
        <v>49</v>
      </c>
      <c r="N10" s="476"/>
      <c r="O10" s="472"/>
      <c r="P10" s="20"/>
    </row>
    <row r="11" spans="1:16" ht="24.75" customHeight="1">
      <c r="A11" s="5" t="s">
        <v>85</v>
      </c>
      <c r="I11" s="47"/>
      <c r="J11" s="47"/>
      <c r="K11" s="47"/>
      <c r="L11" s="47"/>
      <c r="N11" s="476"/>
      <c r="O11" s="472"/>
      <c r="P11" s="20"/>
    </row>
    <row r="12" spans="2:16" ht="32.25" customHeight="1">
      <c r="B12" s="57" t="s">
        <v>121</v>
      </c>
      <c r="F12" s="726" t="s">
        <v>370</v>
      </c>
      <c r="G12" s="727"/>
      <c r="H12" s="727"/>
      <c r="I12" s="727"/>
      <c r="J12" s="727"/>
      <c r="K12" s="727"/>
      <c r="L12" s="727"/>
      <c r="M12" s="727"/>
      <c r="N12" s="475" t="s">
        <v>293</v>
      </c>
      <c r="O12" s="472"/>
      <c r="P12" s="20"/>
    </row>
    <row r="13" spans="2:16" ht="37.5" customHeight="1">
      <c r="B13" s="5" t="s">
        <v>120</v>
      </c>
      <c r="F13" s="47"/>
      <c r="G13" s="47"/>
      <c r="H13" s="47"/>
      <c r="I13" s="47"/>
      <c r="J13" s="47"/>
      <c r="K13" s="47"/>
      <c r="L13" s="47"/>
      <c r="M13" s="20"/>
      <c r="N13" s="476"/>
      <c r="O13" s="472"/>
      <c r="P13" s="20"/>
    </row>
    <row r="14" spans="2:16" ht="45.75" customHeight="1">
      <c r="B14" s="5"/>
      <c r="C14" s="731" t="s">
        <v>106</v>
      </c>
      <c r="D14" s="732"/>
      <c r="E14" s="733"/>
      <c r="F14" s="734" t="s">
        <v>229</v>
      </c>
      <c r="G14" s="735"/>
      <c r="H14" s="735"/>
      <c r="I14" s="735"/>
      <c r="J14" s="735"/>
      <c r="K14" s="735"/>
      <c r="L14" s="735"/>
      <c r="M14" s="735"/>
      <c r="N14" s="475" t="s">
        <v>293</v>
      </c>
      <c r="O14" s="472"/>
      <c r="P14" s="20"/>
    </row>
    <row r="15" spans="2:16" ht="24.75" customHeight="1">
      <c r="B15" s="5"/>
      <c r="C15" s="53" t="s">
        <v>107</v>
      </c>
      <c r="D15" s="53"/>
      <c r="E15" s="53"/>
      <c r="F15" s="722" t="s">
        <v>108</v>
      </c>
      <c r="G15" s="722"/>
      <c r="H15" s="722"/>
      <c r="I15" s="722"/>
      <c r="J15" s="722"/>
      <c r="K15" s="722"/>
      <c r="L15" s="722"/>
      <c r="M15" s="20"/>
      <c r="N15" s="719" t="s">
        <v>293</v>
      </c>
      <c r="O15" s="720"/>
      <c r="P15" s="20"/>
    </row>
    <row r="16" spans="2:16" ht="15.75" customHeight="1">
      <c r="B16" s="5"/>
      <c r="C16" s="42"/>
      <c r="F16" s="48"/>
      <c r="G16" s="48"/>
      <c r="H16" s="48"/>
      <c r="I16" s="48"/>
      <c r="J16" s="48"/>
      <c r="K16" s="48"/>
      <c r="L16" s="48"/>
      <c r="M16" s="469"/>
      <c r="N16" s="723"/>
      <c r="O16" s="724"/>
      <c r="P16" s="20"/>
    </row>
    <row r="17" spans="2:16" ht="36.75" customHeight="1">
      <c r="B17" s="736" t="s">
        <v>122</v>
      </c>
      <c r="C17" s="736"/>
      <c r="D17" s="736"/>
      <c r="E17" s="737"/>
      <c r="F17" s="722"/>
      <c r="G17" s="722"/>
      <c r="H17" s="722"/>
      <c r="I17" s="722"/>
      <c r="J17" s="722"/>
      <c r="K17" s="722"/>
      <c r="L17" s="722"/>
      <c r="M17" s="722"/>
      <c r="N17" s="719" t="s">
        <v>220</v>
      </c>
      <c r="O17" s="720"/>
      <c r="P17" s="20"/>
    </row>
    <row r="18" spans="2:16" ht="24.75" customHeight="1">
      <c r="B18" s="5"/>
      <c r="N18" s="476"/>
      <c r="O18" s="20"/>
      <c r="P18" s="20"/>
    </row>
    <row r="19" spans="2:16" ht="24.75" customHeight="1">
      <c r="B19" s="5"/>
      <c r="N19" s="476"/>
      <c r="O19" s="20"/>
      <c r="P19" s="20"/>
    </row>
    <row r="20" spans="1:16" ht="24.75" customHeight="1">
      <c r="A20" s="5" t="s">
        <v>11</v>
      </c>
      <c r="N20" s="476"/>
      <c r="O20" s="20"/>
      <c r="P20" s="20"/>
    </row>
    <row r="21" spans="1:16" ht="24.75" customHeight="1">
      <c r="A21" s="5" t="s">
        <v>130</v>
      </c>
      <c r="N21" s="476"/>
      <c r="O21" s="20"/>
      <c r="P21" s="20"/>
    </row>
    <row r="22" spans="1:16" ht="24.75" customHeight="1">
      <c r="A22" s="52" t="s">
        <v>113</v>
      </c>
      <c r="N22" s="476"/>
      <c r="O22" s="20"/>
      <c r="P22" s="20"/>
    </row>
    <row r="23" spans="1:16" ht="24.75" customHeight="1">
      <c r="A23" s="50" t="s">
        <v>20</v>
      </c>
      <c r="B23" s="54" t="s">
        <v>109</v>
      </c>
      <c r="C23" s="46" t="s">
        <v>110</v>
      </c>
      <c r="D23" s="728" t="s">
        <v>230</v>
      </c>
      <c r="E23" s="728"/>
      <c r="F23" s="728"/>
      <c r="G23" s="728"/>
      <c r="H23" s="728"/>
      <c r="I23" s="728"/>
      <c r="J23" s="728"/>
      <c r="K23" s="728"/>
      <c r="L23" s="728"/>
      <c r="M23" s="729"/>
      <c r="N23" s="477" t="s">
        <v>232</v>
      </c>
      <c r="O23" s="469"/>
      <c r="P23" s="20"/>
    </row>
    <row r="24" spans="1:16" ht="24.75" customHeight="1">
      <c r="A24" s="203" t="s">
        <v>83</v>
      </c>
      <c r="B24" s="54" t="s">
        <v>111</v>
      </c>
      <c r="C24" s="46" t="s">
        <v>112</v>
      </c>
      <c r="D24" s="728" t="s">
        <v>193</v>
      </c>
      <c r="E24" s="728"/>
      <c r="F24" s="728"/>
      <c r="G24" s="728"/>
      <c r="H24" s="728"/>
      <c r="I24" s="728"/>
      <c r="J24" s="728"/>
      <c r="K24" s="728"/>
      <c r="L24" s="728"/>
      <c r="M24" s="729"/>
      <c r="N24" s="477" t="s">
        <v>232</v>
      </c>
      <c r="O24" s="20"/>
      <c r="P24" s="20"/>
    </row>
    <row r="25" spans="1:256" s="20" customFormat="1" ht="24.75" customHeight="1">
      <c r="A25" s="205" t="s">
        <v>191</v>
      </c>
      <c r="B25" s="54" t="s">
        <v>192</v>
      </c>
      <c r="C25" s="46" t="s">
        <v>70</v>
      </c>
      <c r="D25" s="728" t="s">
        <v>235</v>
      </c>
      <c r="E25" s="728"/>
      <c r="F25" s="728"/>
      <c r="G25" s="728"/>
      <c r="H25" s="728"/>
      <c r="I25" s="728"/>
      <c r="J25" s="728"/>
      <c r="K25" s="728"/>
      <c r="L25" s="728"/>
      <c r="M25" s="729"/>
      <c r="N25" s="477" t="s">
        <v>231</v>
      </c>
      <c r="O25" s="204"/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204"/>
      <c r="AA25" s="204"/>
      <c r="AB25" s="204"/>
      <c r="AC25" s="204"/>
      <c r="AD25" s="204"/>
      <c r="AE25" s="204"/>
      <c r="AF25" s="204"/>
      <c r="AG25" s="204"/>
      <c r="AH25" s="204"/>
      <c r="AI25" s="204"/>
      <c r="AJ25" s="204"/>
      <c r="AK25" s="204"/>
      <c r="AL25" s="204"/>
      <c r="AM25" s="204"/>
      <c r="AN25" s="204"/>
      <c r="AO25" s="204"/>
      <c r="AP25" s="204"/>
      <c r="AQ25" s="204"/>
      <c r="AR25" s="204"/>
      <c r="AS25" s="204"/>
      <c r="AT25" s="204"/>
      <c r="AU25" s="204"/>
      <c r="AV25" s="204"/>
      <c r="AW25" s="204"/>
      <c r="AX25" s="204"/>
      <c r="AY25" s="204"/>
      <c r="AZ25" s="204"/>
      <c r="BA25" s="204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  <c r="BZ25" s="204"/>
      <c r="CA25" s="204"/>
      <c r="CB25" s="204"/>
      <c r="CC25" s="204"/>
      <c r="CD25" s="204"/>
      <c r="CE25" s="204"/>
      <c r="CF25" s="204"/>
      <c r="CG25" s="204"/>
      <c r="CH25" s="204"/>
      <c r="CI25" s="204"/>
      <c r="CJ25" s="204"/>
      <c r="CK25" s="204"/>
      <c r="CL25" s="204"/>
      <c r="CM25" s="204"/>
      <c r="CN25" s="204"/>
      <c r="CO25" s="204"/>
      <c r="CP25" s="204"/>
      <c r="CQ25" s="204"/>
      <c r="CR25" s="204"/>
      <c r="CS25" s="204"/>
      <c r="CT25" s="204"/>
      <c r="CU25" s="204"/>
      <c r="CV25" s="204"/>
      <c r="CW25" s="204"/>
      <c r="CX25" s="204"/>
      <c r="CY25" s="204"/>
      <c r="CZ25" s="204"/>
      <c r="DA25" s="204"/>
      <c r="DB25" s="204"/>
      <c r="DC25" s="204"/>
      <c r="DD25" s="204"/>
      <c r="DE25" s="204"/>
      <c r="DF25" s="204"/>
      <c r="DG25" s="204"/>
      <c r="DH25" s="204"/>
      <c r="DI25" s="204"/>
      <c r="DJ25" s="204"/>
      <c r="DK25" s="204"/>
      <c r="DL25" s="204"/>
      <c r="DM25" s="204"/>
      <c r="DN25" s="204"/>
      <c r="DO25" s="204"/>
      <c r="DP25" s="204"/>
      <c r="DQ25" s="204"/>
      <c r="DR25" s="204"/>
      <c r="DS25" s="204"/>
      <c r="DT25" s="204"/>
      <c r="DU25" s="204"/>
      <c r="DV25" s="204"/>
      <c r="DW25" s="204"/>
      <c r="DX25" s="204"/>
      <c r="DY25" s="204"/>
      <c r="DZ25" s="204"/>
      <c r="EA25" s="204"/>
      <c r="EB25" s="204"/>
      <c r="EC25" s="204"/>
      <c r="ED25" s="204"/>
      <c r="EE25" s="204"/>
      <c r="EF25" s="204"/>
      <c r="EG25" s="204"/>
      <c r="EH25" s="204"/>
      <c r="EI25" s="204"/>
      <c r="EJ25" s="204"/>
      <c r="EK25" s="204"/>
      <c r="EL25" s="204"/>
      <c r="EM25" s="204"/>
      <c r="EN25" s="204"/>
      <c r="EO25" s="204"/>
      <c r="EP25" s="204"/>
      <c r="EQ25" s="204"/>
      <c r="ER25" s="204"/>
      <c r="ES25" s="204"/>
      <c r="ET25" s="204"/>
      <c r="EU25" s="204"/>
      <c r="EV25" s="204"/>
      <c r="EW25" s="204"/>
      <c r="EX25" s="204"/>
      <c r="EY25" s="204"/>
      <c r="EZ25" s="204"/>
      <c r="FA25" s="204"/>
      <c r="FB25" s="204"/>
      <c r="FC25" s="204"/>
      <c r="FD25" s="204"/>
      <c r="FE25" s="204"/>
      <c r="FF25" s="204"/>
      <c r="FG25" s="204"/>
      <c r="FH25" s="204"/>
      <c r="FI25" s="204"/>
      <c r="FJ25" s="204"/>
      <c r="FK25" s="204"/>
      <c r="FL25" s="204"/>
      <c r="FM25" s="204"/>
      <c r="FN25" s="204"/>
      <c r="FO25" s="204"/>
      <c r="FP25" s="204"/>
      <c r="FQ25" s="204"/>
      <c r="FR25" s="204"/>
      <c r="FS25" s="204"/>
      <c r="FT25" s="204"/>
      <c r="FU25" s="204"/>
      <c r="FV25" s="204"/>
      <c r="FW25" s="204"/>
      <c r="FX25" s="204"/>
      <c r="FY25" s="204"/>
      <c r="FZ25" s="204"/>
      <c r="GA25" s="204"/>
      <c r="GB25" s="204"/>
      <c r="GC25" s="204"/>
      <c r="GD25" s="204"/>
      <c r="GE25" s="204"/>
      <c r="GF25" s="204"/>
      <c r="GG25" s="204"/>
      <c r="GH25" s="204"/>
      <c r="GI25" s="204"/>
      <c r="GJ25" s="204"/>
      <c r="GK25" s="204"/>
      <c r="GL25" s="204"/>
      <c r="GM25" s="204"/>
      <c r="GN25" s="204"/>
      <c r="GO25" s="204"/>
      <c r="GP25" s="204"/>
      <c r="GQ25" s="204"/>
      <c r="GR25" s="204"/>
      <c r="GS25" s="204"/>
      <c r="GT25" s="204"/>
      <c r="GU25" s="204"/>
      <c r="GV25" s="204"/>
      <c r="GW25" s="204"/>
      <c r="GX25" s="204"/>
      <c r="GY25" s="204"/>
      <c r="GZ25" s="204"/>
      <c r="HA25" s="204"/>
      <c r="HB25" s="204"/>
      <c r="HC25" s="204"/>
      <c r="HD25" s="204"/>
      <c r="HE25" s="204"/>
      <c r="HF25" s="204"/>
      <c r="HG25" s="204"/>
      <c r="HH25" s="204"/>
      <c r="HI25" s="204"/>
      <c r="HJ25" s="204"/>
      <c r="HK25" s="204"/>
      <c r="HL25" s="204"/>
      <c r="HM25" s="204"/>
      <c r="HN25" s="204"/>
      <c r="HO25" s="204"/>
      <c r="HP25" s="204"/>
      <c r="HQ25" s="204"/>
      <c r="HR25" s="204"/>
      <c r="HS25" s="204"/>
      <c r="HT25" s="204"/>
      <c r="HU25" s="204"/>
      <c r="HV25" s="204"/>
      <c r="HW25" s="204"/>
      <c r="HX25" s="204"/>
      <c r="HY25" s="204"/>
      <c r="HZ25" s="204"/>
      <c r="IA25" s="204"/>
      <c r="IB25" s="204"/>
      <c r="IC25" s="204"/>
      <c r="ID25" s="204"/>
      <c r="IE25" s="204"/>
      <c r="IF25" s="204"/>
      <c r="IG25" s="204"/>
      <c r="IH25" s="204"/>
      <c r="II25" s="204"/>
      <c r="IJ25" s="204"/>
      <c r="IK25" s="204"/>
      <c r="IL25" s="204"/>
      <c r="IM25" s="204"/>
      <c r="IN25" s="204"/>
      <c r="IO25" s="204"/>
      <c r="IP25" s="204"/>
      <c r="IQ25" s="204"/>
      <c r="IR25" s="204"/>
      <c r="IS25" s="204"/>
      <c r="IT25" s="204"/>
      <c r="IU25" s="204"/>
      <c r="IV25" s="204"/>
    </row>
    <row r="26" spans="1:16" ht="37.5" customHeight="1">
      <c r="A26" s="55" t="s">
        <v>288</v>
      </c>
      <c r="B26" s="3" t="s">
        <v>114</v>
      </c>
      <c r="N26" s="739"/>
      <c r="O26" s="740"/>
      <c r="P26" s="20"/>
    </row>
    <row r="27" spans="2:16" ht="28.5" customHeight="1">
      <c r="B27" s="206" t="s">
        <v>234</v>
      </c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N27" s="739"/>
      <c r="O27" s="740"/>
      <c r="P27" s="20"/>
    </row>
    <row r="28" spans="1:17" ht="24.75" customHeight="1">
      <c r="A28" s="20"/>
      <c r="B28" s="3" t="s">
        <v>86</v>
      </c>
      <c r="N28" s="476"/>
      <c r="O28" s="317"/>
      <c r="P28" s="317"/>
      <c r="Q28" s="56"/>
    </row>
    <row r="29" spans="1:20" ht="24.75" customHeight="1">
      <c r="A29" s="55" t="s">
        <v>289</v>
      </c>
      <c r="B29" s="3" t="s">
        <v>217</v>
      </c>
      <c r="G29" s="32"/>
      <c r="L29" s="56"/>
      <c r="N29" s="738"/>
      <c r="O29" s="729"/>
      <c r="P29" s="729"/>
      <c r="Q29" s="56"/>
      <c r="R29" s="32"/>
      <c r="S29" s="32"/>
      <c r="T29" s="32"/>
    </row>
    <row r="30" spans="1:20" ht="24.75" customHeight="1">
      <c r="A30" s="51"/>
      <c r="G30" s="32"/>
      <c r="L30" s="56"/>
      <c r="N30" s="478"/>
      <c r="O30" s="317"/>
      <c r="P30" s="317"/>
      <c r="Q30" s="56"/>
      <c r="R30" s="32"/>
      <c r="S30" s="32"/>
      <c r="T30" s="32"/>
    </row>
    <row r="31" spans="2:16" ht="24.75" customHeight="1">
      <c r="B31" s="742" t="s">
        <v>233</v>
      </c>
      <c r="C31" s="743"/>
      <c r="D31" s="743"/>
      <c r="E31" s="743"/>
      <c r="F31" s="743"/>
      <c r="G31" s="743"/>
      <c r="H31" s="743"/>
      <c r="I31" s="743"/>
      <c r="J31" s="743"/>
      <c r="K31" s="743"/>
      <c r="L31" s="743"/>
      <c r="M31" s="743"/>
      <c r="N31" s="476"/>
      <c r="O31" s="20"/>
      <c r="P31" s="20"/>
    </row>
    <row r="32" spans="2:16" ht="24.75" customHeight="1">
      <c r="B32" s="470"/>
      <c r="C32" s="471"/>
      <c r="D32" s="471"/>
      <c r="E32" s="471"/>
      <c r="F32" s="471"/>
      <c r="G32" s="471"/>
      <c r="H32" s="471"/>
      <c r="I32" s="471"/>
      <c r="J32" s="471"/>
      <c r="K32" s="471"/>
      <c r="L32" s="471"/>
      <c r="M32" s="512"/>
      <c r="N32" s="511"/>
      <c r="O32" s="20"/>
      <c r="P32" s="20"/>
    </row>
    <row r="33" spans="1:16" ht="24.75" customHeight="1">
      <c r="A33" s="639" t="s">
        <v>290</v>
      </c>
      <c r="B33" s="639"/>
      <c r="C33" s="471"/>
      <c r="D33" s="471"/>
      <c r="E33" s="471"/>
      <c r="F33" s="471"/>
      <c r="G33" s="471"/>
      <c r="H33" s="471"/>
      <c r="I33" s="471"/>
      <c r="J33" s="471"/>
      <c r="K33" s="471"/>
      <c r="L33" s="471"/>
      <c r="M33" s="512"/>
      <c r="N33" s="511" t="s">
        <v>294</v>
      </c>
      <c r="O33" s="20"/>
      <c r="P33" s="20"/>
    </row>
    <row r="34" spans="2:16" ht="24.75" customHeight="1">
      <c r="B34" s="470"/>
      <c r="C34" s="471"/>
      <c r="D34" s="471"/>
      <c r="E34" s="471"/>
      <c r="F34" s="471"/>
      <c r="G34" s="471"/>
      <c r="H34" s="471"/>
      <c r="I34" s="471"/>
      <c r="J34" s="471"/>
      <c r="K34" s="471"/>
      <c r="L34" s="471"/>
      <c r="M34" s="512"/>
      <c r="N34" s="511"/>
      <c r="O34" s="20"/>
      <c r="P34" s="20"/>
    </row>
    <row r="35" spans="1:16" ht="24.75" customHeight="1">
      <c r="A35" s="5" t="s">
        <v>291</v>
      </c>
      <c r="N35" s="476"/>
      <c r="O35" s="20"/>
      <c r="P35" s="20"/>
    </row>
    <row r="36" spans="1:16" ht="24.75" customHeight="1">
      <c r="A36" s="5"/>
      <c r="B36" s="5" t="s">
        <v>87</v>
      </c>
      <c r="N36" s="476"/>
      <c r="O36" s="20"/>
      <c r="P36" s="20"/>
    </row>
    <row r="37" spans="3:16" ht="24.75" customHeight="1">
      <c r="C37" s="5" t="s">
        <v>115</v>
      </c>
      <c r="F37" s="3" t="s">
        <v>116</v>
      </c>
      <c r="N37" s="477" t="s">
        <v>221</v>
      </c>
      <c r="O37" s="20"/>
      <c r="P37" s="20"/>
    </row>
    <row r="38" spans="3:16" ht="24.75" customHeight="1">
      <c r="C38" s="5" t="s">
        <v>117</v>
      </c>
      <c r="F38" s="3" t="s">
        <v>116</v>
      </c>
      <c r="N38" s="477" t="s">
        <v>221</v>
      </c>
      <c r="O38" s="20"/>
      <c r="P38" s="20"/>
    </row>
    <row r="39" spans="3:16" ht="24.75" customHeight="1">
      <c r="C39" s="5" t="s">
        <v>295</v>
      </c>
      <c r="E39" s="3" t="s">
        <v>189</v>
      </c>
      <c r="F39" s="3" t="s">
        <v>116</v>
      </c>
      <c r="N39" s="477" t="s">
        <v>219</v>
      </c>
      <c r="O39" s="20"/>
      <c r="P39" s="20"/>
    </row>
    <row r="40" spans="3:16" ht="24.75" customHeight="1">
      <c r="C40" s="5" t="s">
        <v>118</v>
      </c>
      <c r="F40" s="3" t="s">
        <v>125</v>
      </c>
      <c r="N40" s="477" t="s">
        <v>221</v>
      </c>
      <c r="O40" s="20"/>
      <c r="P40" s="20"/>
    </row>
    <row r="41" spans="2:16" ht="34.5" customHeight="1">
      <c r="B41" s="5" t="s">
        <v>88</v>
      </c>
      <c r="N41" s="476"/>
      <c r="O41" s="20"/>
      <c r="P41" s="20"/>
    </row>
    <row r="42" spans="3:16" ht="24.75" customHeight="1">
      <c r="C42" s="5" t="s">
        <v>89</v>
      </c>
      <c r="N42" s="477" t="s">
        <v>221</v>
      </c>
      <c r="O42" s="20"/>
      <c r="P42" s="20"/>
    </row>
    <row r="43" spans="3:16" ht="24.75" customHeight="1">
      <c r="C43" s="5"/>
      <c r="N43" s="477"/>
      <c r="O43" s="20"/>
      <c r="P43" s="20"/>
    </row>
    <row r="44" spans="1:16" ht="24.75" customHeight="1">
      <c r="A44" s="5" t="s">
        <v>292</v>
      </c>
      <c r="N44" s="477" t="s">
        <v>222</v>
      </c>
      <c r="O44" s="20"/>
      <c r="P44" s="20"/>
    </row>
    <row r="45" spans="2:16" ht="51" customHeight="1">
      <c r="B45" s="741" t="s">
        <v>236</v>
      </c>
      <c r="C45" s="741"/>
      <c r="D45" s="741"/>
      <c r="E45" s="741"/>
      <c r="F45" s="741"/>
      <c r="G45" s="741"/>
      <c r="H45" s="741"/>
      <c r="I45" s="741"/>
      <c r="J45" s="741"/>
      <c r="K45" s="741"/>
      <c r="L45" s="741"/>
      <c r="M45" s="741"/>
      <c r="N45" s="476"/>
      <c r="O45" s="20"/>
      <c r="P45" s="20"/>
    </row>
    <row r="46" spans="14:16" ht="15.75" customHeight="1">
      <c r="N46" s="476"/>
      <c r="O46" s="20"/>
      <c r="P46" s="20"/>
    </row>
    <row r="47" spans="1:16" ht="24.75" customHeight="1">
      <c r="A47" s="5" t="s">
        <v>14</v>
      </c>
      <c r="B47" s="207" t="s">
        <v>194</v>
      </c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476"/>
      <c r="O47" s="20"/>
      <c r="P47" s="20"/>
    </row>
    <row r="48" spans="1:16" ht="24.75" customHeight="1">
      <c r="A48" s="5" t="s">
        <v>90</v>
      </c>
      <c r="N48" s="476"/>
      <c r="O48" s="20"/>
      <c r="P48" s="20"/>
    </row>
    <row r="49" spans="2:16" ht="24.75" customHeight="1">
      <c r="B49" s="5" t="s">
        <v>124</v>
      </c>
      <c r="E49" s="728" t="s">
        <v>237</v>
      </c>
      <c r="F49" s="728"/>
      <c r="G49" s="728"/>
      <c r="H49" s="728"/>
      <c r="I49" s="728"/>
      <c r="J49" s="728"/>
      <c r="K49" s="728"/>
      <c r="L49" s="728"/>
      <c r="N49" s="476" t="s">
        <v>92</v>
      </c>
      <c r="O49" s="20"/>
      <c r="P49" s="20"/>
    </row>
    <row r="50" spans="2:16" ht="24.75" customHeight="1">
      <c r="B50" s="5" t="s">
        <v>238</v>
      </c>
      <c r="N50" s="476" t="s">
        <v>131</v>
      </c>
      <c r="O50" s="20"/>
      <c r="P50" s="20"/>
    </row>
    <row r="51" spans="5:16" ht="15.75" customHeight="1">
      <c r="E51" s="728" t="s">
        <v>239</v>
      </c>
      <c r="F51" s="728"/>
      <c r="G51" s="728"/>
      <c r="H51" s="728"/>
      <c r="N51" s="476"/>
      <c r="O51" s="20"/>
      <c r="P51" s="20"/>
    </row>
    <row r="52" spans="14:16" ht="24.75" customHeight="1">
      <c r="N52" s="476"/>
      <c r="O52" s="20"/>
      <c r="P52" s="20"/>
    </row>
    <row r="53" spans="14:16" ht="24.75" customHeight="1">
      <c r="N53" s="476"/>
      <c r="O53" s="20"/>
      <c r="P53" s="20"/>
    </row>
    <row r="54" spans="14:16" ht="24.75" customHeight="1">
      <c r="N54" s="476"/>
      <c r="O54" s="20"/>
      <c r="P54" s="20"/>
    </row>
    <row r="55" spans="14:16" ht="24.75" customHeight="1">
      <c r="N55" s="476"/>
      <c r="O55" s="20"/>
      <c r="P55" s="20"/>
    </row>
  </sheetData>
  <sheetProtection/>
  <mergeCells count="24">
    <mergeCell ref="D25:M25"/>
    <mergeCell ref="N29:P29"/>
    <mergeCell ref="E49:L49"/>
    <mergeCell ref="E51:H51"/>
    <mergeCell ref="N26:O26"/>
    <mergeCell ref="N27:O27"/>
    <mergeCell ref="B45:M45"/>
    <mergeCell ref="B31:M31"/>
    <mergeCell ref="A33:B33"/>
    <mergeCell ref="D23:M23"/>
    <mergeCell ref="D24:M24"/>
    <mergeCell ref="A1:D1"/>
    <mergeCell ref="C14:E14"/>
    <mergeCell ref="F15:L15"/>
    <mergeCell ref="F8:M8"/>
    <mergeCell ref="F14:M14"/>
    <mergeCell ref="B17:E17"/>
    <mergeCell ref="N15:O15"/>
    <mergeCell ref="N5:O5"/>
    <mergeCell ref="F17:M17"/>
    <mergeCell ref="N17:O17"/>
    <mergeCell ref="N16:O16"/>
    <mergeCell ref="N6:O6"/>
    <mergeCell ref="F12:M12"/>
  </mergeCells>
  <printOptions/>
  <pageMargins left="0" right="0" top="0.984251968503937" bottom="0.984251968503937" header="0.5118110236220472" footer="0.5118110236220472"/>
  <pageSetup horizontalDpi="600" verticalDpi="600" orientation="landscape" paperSize="9" scale="85" r:id="rId1"/>
  <rowBreaks count="2" manualBreakCount="2">
    <brk id="19" max="13" man="1"/>
    <brk id="43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">
      <selection activeCell="A8" sqref="A8:B8"/>
    </sheetView>
  </sheetViews>
  <sheetFormatPr defaultColWidth="9.00390625" defaultRowHeight="12.75"/>
  <cols>
    <col min="1" max="1" width="8.75390625" style="0" customWidth="1"/>
    <col min="2" max="2" width="26.375" style="0" customWidth="1"/>
    <col min="5" max="5" width="5.875" style="0" customWidth="1"/>
    <col min="9" max="9" width="9.125" style="559" customWidth="1"/>
    <col min="12" max="12" width="24.375" style="559" customWidth="1"/>
    <col min="13" max="13" width="21.875" style="0" customWidth="1"/>
  </cols>
  <sheetData>
    <row r="1" spans="1:6" ht="13.5" thickBot="1">
      <c r="A1" s="754" t="s">
        <v>142</v>
      </c>
      <c r="B1" s="754"/>
      <c r="C1" s="754"/>
      <c r="D1" s="754"/>
      <c r="E1" s="755" t="s">
        <v>186</v>
      </c>
      <c r="F1" s="755"/>
    </row>
    <row r="2" spans="1:12" ht="25.5" thickBot="1" thickTop="1">
      <c r="A2" s="756"/>
      <c r="B2" s="757"/>
      <c r="C2" s="143" t="s">
        <v>143</v>
      </c>
      <c r="D2" s="758" t="s">
        <v>144</v>
      </c>
      <c r="E2" s="759"/>
      <c r="F2" s="145" t="s">
        <v>145</v>
      </c>
      <c r="H2" s="558"/>
      <c r="I2" s="558"/>
      <c r="J2" s="558"/>
      <c r="K2" s="558"/>
      <c r="L2" s="613"/>
    </row>
    <row r="3" spans="1:12" ht="13.5" customHeight="1" thickBot="1">
      <c r="A3" s="746" t="s">
        <v>146</v>
      </c>
      <c r="B3" s="761"/>
      <c r="C3" s="146">
        <v>1</v>
      </c>
      <c r="D3" s="746">
        <v>2</v>
      </c>
      <c r="E3" s="761"/>
      <c r="F3" s="147">
        <v>3</v>
      </c>
      <c r="H3" s="558"/>
      <c r="I3" s="558"/>
      <c r="J3" s="558"/>
      <c r="K3" s="558"/>
      <c r="L3" s="613"/>
    </row>
    <row r="4" spans="1:12" ht="19.5" customHeight="1" thickBot="1" thickTop="1">
      <c r="A4" s="762" t="s">
        <v>98</v>
      </c>
      <c r="B4" s="763"/>
      <c r="C4" s="148">
        <v>101</v>
      </c>
      <c r="D4" s="764">
        <f>D5+D6</f>
        <v>739757</v>
      </c>
      <c r="E4" s="765"/>
      <c r="F4" s="189">
        <f>F5+F6</f>
        <v>17316</v>
      </c>
      <c r="H4" s="558"/>
      <c r="I4" s="558"/>
      <c r="J4" s="558"/>
      <c r="K4" s="558"/>
      <c r="L4" s="613"/>
    </row>
    <row r="5" spans="1:12" ht="19.5" customHeight="1" thickBot="1">
      <c r="A5" s="766" t="s">
        <v>101</v>
      </c>
      <c r="B5" s="149" t="s">
        <v>99</v>
      </c>
      <c r="C5" s="150">
        <v>102</v>
      </c>
      <c r="D5" s="752">
        <f>'TAB III'!G38+'TAB III'!J59</f>
        <v>728418</v>
      </c>
      <c r="E5" s="753"/>
      <c r="F5" s="188">
        <f>'TAB III'!C38+'TAB III'!D38+'TAB III'!E38+'TAB III'!F43+'TAB III'!F59</f>
        <v>16512</v>
      </c>
      <c r="H5" s="808"/>
      <c r="I5" s="808"/>
      <c r="J5" s="808"/>
      <c r="K5" s="808"/>
      <c r="L5" s="808"/>
    </row>
    <row r="6" spans="1:6" ht="19.5" customHeight="1" thickBot="1">
      <c r="A6" s="767"/>
      <c r="B6" s="149" t="s">
        <v>100</v>
      </c>
      <c r="C6" s="151">
        <v>106</v>
      </c>
      <c r="D6" s="752">
        <f>'TAB III'!D78</f>
        <v>11339</v>
      </c>
      <c r="E6" s="753"/>
      <c r="F6" s="187">
        <f>'TAB III'!B78</f>
        <v>804</v>
      </c>
    </row>
    <row r="7" spans="1:6" ht="19.5" customHeight="1" thickBot="1">
      <c r="A7" s="750" t="s">
        <v>102</v>
      </c>
      <c r="B7" s="760"/>
      <c r="C7" s="153">
        <v>107</v>
      </c>
      <c r="D7" s="752">
        <f>'TAB III'!F38</f>
        <v>2682</v>
      </c>
      <c r="E7" s="753"/>
      <c r="F7" s="154" t="s">
        <v>105</v>
      </c>
    </row>
    <row r="8" spans="1:6" ht="19.5" customHeight="1" thickBot="1">
      <c r="A8" s="750" t="s">
        <v>103</v>
      </c>
      <c r="B8" s="760"/>
      <c r="C8" s="151">
        <v>108</v>
      </c>
      <c r="D8" s="752">
        <f>'TAB III'!F59</f>
        <v>1266</v>
      </c>
      <c r="E8" s="753"/>
      <c r="F8" s="155" t="s">
        <v>105</v>
      </c>
    </row>
    <row r="9" spans="1:6" ht="19.5" customHeight="1" thickBot="1">
      <c r="A9" s="775" t="s">
        <v>104</v>
      </c>
      <c r="B9" s="776"/>
      <c r="C9" s="156">
        <v>109</v>
      </c>
      <c r="D9" s="772">
        <v>1295</v>
      </c>
      <c r="E9" s="773"/>
      <c r="F9" s="157" t="s">
        <v>105</v>
      </c>
    </row>
    <row r="10" ht="13.5" thickTop="1"/>
    <row r="12" spans="1:5" ht="15.75" customHeight="1" thickBot="1">
      <c r="A12" s="754" t="s">
        <v>147</v>
      </c>
      <c r="B12" s="754"/>
      <c r="C12" s="754"/>
      <c r="D12" s="754" t="s">
        <v>14</v>
      </c>
      <c r="E12" s="754"/>
    </row>
    <row r="13" spans="1:5" ht="14.25" thickBot="1" thickTop="1">
      <c r="A13" s="756"/>
      <c r="B13" s="757"/>
      <c r="C13" s="158" t="s">
        <v>148</v>
      </c>
      <c r="D13" s="758" t="s">
        <v>149</v>
      </c>
      <c r="E13" s="774"/>
    </row>
    <row r="14" spans="1:13" ht="13.5" thickBot="1">
      <c r="A14" s="746" t="s">
        <v>146</v>
      </c>
      <c r="B14" s="761"/>
      <c r="C14" s="160">
        <v>1</v>
      </c>
      <c r="D14" s="746">
        <v>2</v>
      </c>
      <c r="E14" s="747"/>
      <c r="M14" s="202"/>
    </row>
    <row r="15" spans="1:5" ht="19.5" customHeight="1" thickBot="1" thickTop="1">
      <c r="A15" s="768" t="s">
        <v>150</v>
      </c>
      <c r="B15" s="769"/>
      <c r="C15" s="161">
        <v>201</v>
      </c>
      <c r="D15" s="770">
        <f>'TAB IV'!B32</f>
        <v>28006</v>
      </c>
      <c r="E15" s="771"/>
    </row>
    <row r="16" spans="1:5" ht="13.5" thickTop="1">
      <c r="A16" s="162"/>
      <c r="B16" s="781"/>
      <c r="C16" s="781"/>
      <c r="D16" s="781"/>
      <c r="E16" s="781"/>
    </row>
    <row r="17" ht="20.25" customHeight="1"/>
    <row r="18" spans="1:5" ht="13.5" customHeight="1" thickBot="1">
      <c r="A18" s="754" t="s">
        <v>151</v>
      </c>
      <c r="B18" s="754"/>
      <c r="C18" s="754"/>
      <c r="D18" s="754" t="s">
        <v>14</v>
      </c>
      <c r="E18" s="754"/>
    </row>
    <row r="19" spans="1:5" ht="14.25" thickBot="1" thickTop="1">
      <c r="A19" s="756"/>
      <c r="B19" s="757"/>
      <c r="C19" s="163" t="s">
        <v>143</v>
      </c>
      <c r="D19" s="758" t="s">
        <v>149</v>
      </c>
      <c r="E19" s="774"/>
    </row>
    <row r="20" spans="1:5" ht="13.5" thickBot="1">
      <c r="A20" s="746" t="s">
        <v>146</v>
      </c>
      <c r="B20" s="761"/>
      <c r="C20" s="146">
        <v>1</v>
      </c>
      <c r="D20" s="746">
        <v>2</v>
      </c>
      <c r="E20" s="747"/>
    </row>
    <row r="21" spans="1:5" ht="19.5" customHeight="1" thickBot="1" thickTop="1">
      <c r="A21" s="777" t="s">
        <v>152</v>
      </c>
      <c r="B21" s="778"/>
      <c r="C21" s="148">
        <v>301</v>
      </c>
      <c r="D21" s="779">
        <f>'TAB IV'!B53</f>
        <v>246283</v>
      </c>
      <c r="E21" s="780"/>
    </row>
    <row r="22" spans="1:13" ht="19.5" customHeight="1" thickBot="1">
      <c r="A22" s="750" t="s">
        <v>153</v>
      </c>
      <c r="B22" s="760"/>
      <c r="C22" s="164">
        <v>304</v>
      </c>
      <c r="D22" s="782">
        <f>D23+D24</f>
        <v>3985</v>
      </c>
      <c r="E22" s="783"/>
      <c r="M22" s="559"/>
    </row>
    <row r="23" spans="1:13" ht="19.5" customHeight="1" thickBot="1">
      <c r="A23" s="766" t="s">
        <v>101</v>
      </c>
      <c r="B23" s="165" t="s">
        <v>154</v>
      </c>
      <c r="C23" s="166">
        <v>305</v>
      </c>
      <c r="D23" s="752">
        <f>'TAB IV'!E15</f>
        <v>3161</v>
      </c>
      <c r="E23" s="786"/>
      <c r="G23" s="559"/>
      <c r="M23" s="559"/>
    </row>
    <row r="24" spans="1:5" ht="19.5" customHeight="1" thickBot="1">
      <c r="A24" s="767"/>
      <c r="B24" s="165" t="s">
        <v>155</v>
      </c>
      <c r="C24" s="166">
        <v>306</v>
      </c>
      <c r="D24" s="752">
        <f>'TAB IV'!D15</f>
        <v>824</v>
      </c>
      <c r="E24" s="786"/>
    </row>
    <row r="25" spans="1:5" ht="19.5" customHeight="1" thickBot="1">
      <c r="A25" s="750" t="s">
        <v>156</v>
      </c>
      <c r="B25" s="760"/>
      <c r="C25" s="166">
        <v>307</v>
      </c>
      <c r="D25" s="782">
        <f>D26+D27</f>
        <v>946</v>
      </c>
      <c r="E25" s="783"/>
    </row>
    <row r="26" spans="1:5" ht="19.5" customHeight="1" thickBot="1">
      <c r="A26" s="766" t="s">
        <v>101</v>
      </c>
      <c r="B26" s="165" t="s">
        <v>154</v>
      </c>
      <c r="C26" s="166">
        <v>308</v>
      </c>
      <c r="D26" s="785">
        <v>5</v>
      </c>
      <c r="E26" s="786"/>
    </row>
    <row r="27" spans="1:5" ht="19.5" customHeight="1" thickBot="1">
      <c r="A27" s="784"/>
      <c r="B27" s="165" t="s">
        <v>155</v>
      </c>
      <c r="C27" s="167">
        <v>309</v>
      </c>
      <c r="D27" s="787">
        <v>941</v>
      </c>
      <c r="E27" s="788"/>
    </row>
    <row r="28" spans="1:5" ht="13.5" thickTop="1">
      <c r="A28" s="169"/>
      <c r="B28" s="170"/>
      <c r="C28" s="169"/>
      <c r="D28" s="171"/>
      <c r="E28" s="171"/>
    </row>
    <row r="30" spans="1:4" ht="18.75" customHeight="1" thickBot="1">
      <c r="A30" s="754" t="s">
        <v>157</v>
      </c>
      <c r="B30" s="754"/>
      <c r="C30" s="754" t="s">
        <v>14</v>
      </c>
      <c r="D30" s="754"/>
    </row>
    <row r="31" spans="1:4" ht="14.25" thickBot="1" thickTop="1">
      <c r="A31" s="744"/>
      <c r="B31" s="745"/>
      <c r="C31" s="158" t="s">
        <v>143</v>
      </c>
      <c r="D31" s="159" t="s">
        <v>149</v>
      </c>
    </row>
    <row r="32" spans="1:4" ht="13.5" thickBot="1">
      <c r="A32" s="746" t="s">
        <v>146</v>
      </c>
      <c r="B32" s="747"/>
      <c r="C32" s="147">
        <v>1</v>
      </c>
      <c r="D32" s="160">
        <v>2</v>
      </c>
    </row>
    <row r="33" spans="1:4" ht="19.5" customHeight="1" thickBot="1" thickTop="1">
      <c r="A33" s="748" t="s">
        <v>158</v>
      </c>
      <c r="B33" s="749"/>
      <c r="C33" s="172">
        <v>401</v>
      </c>
      <c r="D33" s="190">
        <f>'TAB IV'!B15</f>
        <v>288</v>
      </c>
    </row>
    <row r="34" spans="1:4" ht="19.5" customHeight="1" thickBot="1">
      <c r="A34" s="750" t="s">
        <v>159</v>
      </c>
      <c r="B34" s="751"/>
      <c r="C34" s="151">
        <v>405</v>
      </c>
      <c r="D34" s="152">
        <v>0</v>
      </c>
    </row>
    <row r="35" spans="1:4" ht="19.5" customHeight="1" thickBot="1">
      <c r="A35" s="750" t="s">
        <v>160</v>
      </c>
      <c r="B35" s="751"/>
      <c r="C35" s="151">
        <v>406</v>
      </c>
      <c r="D35" s="173">
        <v>0</v>
      </c>
    </row>
    <row r="36" spans="1:4" ht="19.5" customHeight="1" thickBot="1">
      <c r="A36" s="750" t="s">
        <v>161</v>
      </c>
      <c r="B36" s="751"/>
      <c r="C36" s="151">
        <v>408</v>
      </c>
      <c r="D36" s="572">
        <v>1234</v>
      </c>
    </row>
    <row r="37" spans="1:4" ht="19.5" customHeight="1" thickBot="1">
      <c r="A37" s="775" t="s">
        <v>162</v>
      </c>
      <c r="B37" s="789"/>
      <c r="C37" s="174">
        <v>409</v>
      </c>
      <c r="D37" s="168">
        <v>5</v>
      </c>
    </row>
    <row r="38" ht="13.5" thickTop="1"/>
    <row r="40" spans="1:5" ht="13.5" customHeight="1" thickBot="1">
      <c r="A40" s="754" t="s">
        <v>163</v>
      </c>
      <c r="B40" s="754"/>
      <c r="C40" s="754"/>
      <c r="D40" s="754" t="s">
        <v>188</v>
      </c>
      <c r="E40" s="754"/>
    </row>
    <row r="41" spans="1:5" ht="37.5" thickBot="1" thickTop="1">
      <c r="A41" s="744"/>
      <c r="B41" s="790"/>
      <c r="C41" s="158" t="s">
        <v>143</v>
      </c>
      <c r="D41" s="144" t="s">
        <v>164</v>
      </c>
      <c r="E41" s="159" t="s">
        <v>165</v>
      </c>
    </row>
    <row r="42" spans="1:5" ht="13.5" thickBot="1">
      <c r="A42" s="746" t="s">
        <v>146</v>
      </c>
      <c r="B42" s="761"/>
      <c r="C42" s="147">
        <v>1</v>
      </c>
      <c r="D42" s="175">
        <v>2</v>
      </c>
      <c r="E42" s="147">
        <v>3</v>
      </c>
    </row>
    <row r="43" spans="1:5" ht="19.5" customHeight="1" thickBot="1" thickTop="1">
      <c r="A43" s="748" t="s">
        <v>166</v>
      </c>
      <c r="B43" s="791"/>
      <c r="C43" s="176">
        <v>501</v>
      </c>
      <c r="D43" s="192">
        <f>E43</f>
        <v>76.75</v>
      </c>
      <c r="E43" s="195">
        <f>'TAB I'!J16</f>
        <v>76.75</v>
      </c>
    </row>
    <row r="44" spans="1:5" ht="19.5" customHeight="1" thickBot="1">
      <c r="A44" s="766" t="s">
        <v>167</v>
      </c>
      <c r="B44" s="177" t="s">
        <v>168</v>
      </c>
      <c r="C44" s="178">
        <v>502</v>
      </c>
      <c r="D44" s="193">
        <f>'TAB I'!B16+'TAB I'!C16+'TAB I'!D16</f>
        <v>33</v>
      </c>
      <c r="E44" s="196">
        <f>D44</f>
        <v>33</v>
      </c>
    </row>
    <row r="45" spans="1:6" ht="19.5" customHeight="1" thickBot="1">
      <c r="A45" s="792"/>
      <c r="B45" s="177" t="s">
        <v>169</v>
      </c>
      <c r="C45" s="178">
        <v>503</v>
      </c>
      <c r="D45" s="193">
        <f>'TAB I'!B16</f>
        <v>9</v>
      </c>
      <c r="E45" s="196">
        <f>D45</f>
        <v>9</v>
      </c>
      <c r="F45" s="191"/>
    </row>
    <row r="46" spans="1:5" ht="19.5" customHeight="1" thickBot="1">
      <c r="A46" s="792"/>
      <c r="B46" s="177" t="s">
        <v>170</v>
      </c>
      <c r="C46" s="178">
        <v>504</v>
      </c>
      <c r="D46" s="193">
        <f>'TAB I'!E16+'TAB I'!F16+'TAB I'!G16</f>
        <v>41</v>
      </c>
      <c r="E46" s="196">
        <f>D46</f>
        <v>41</v>
      </c>
    </row>
    <row r="47" spans="1:5" ht="19.5" customHeight="1" thickBot="1">
      <c r="A47" s="784"/>
      <c r="B47" s="177" t="s">
        <v>169</v>
      </c>
      <c r="C47" s="156">
        <v>505</v>
      </c>
      <c r="D47" s="194">
        <f>'TAB I'!F16</f>
        <v>17</v>
      </c>
      <c r="E47" s="197">
        <f>D47</f>
        <v>17</v>
      </c>
    </row>
    <row r="48" ht="13.5" thickTop="1">
      <c r="E48" s="335"/>
    </row>
    <row r="50" spans="1:4" ht="13.5" customHeight="1" thickBot="1">
      <c r="A50" s="754" t="s">
        <v>171</v>
      </c>
      <c r="B50" s="754"/>
      <c r="C50" s="754" t="s">
        <v>190</v>
      </c>
      <c r="D50" s="754"/>
    </row>
    <row r="51" spans="1:4" ht="14.25" thickBot="1" thickTop="1">
      <c r="A51" s="744"/>
      <c r="B51" s="745"/>
      <c r="C51" s="158" t="s">
        <v>143</v>
      </c>
      <c r="D51" s="159" t="s">
        <v>149</v>
      </c>
    </row>
    <row r="52" spans="1:4" ht="19.5" customHeight="1" thickBot="1">
      <c r="A52" s="746" t="s">
        <v>146</v>
      </c>
      <c r="B52" s="747"/>
      <c r="C52" s="147">
        <v>1</v>
      </c>
      <c r="D52" s="147">
        <v>2</v>
      </c>
    </row>
    <row r="53" spans="1:4" ht="19.5" customHeight="1" thickBot="1" thickTop="1">
      <c r="A53" s="748" t="s">
        <v>172</v>
      </c>
      <c r="B53" s="793"/>
      <c r="C53" s="153">
        <v>601</v>
      </c>
      <c r="D53" s="198">
        <f>'TAB IV'!H15</f>
        <v>827</v>
      </c>
    </row>
    <row r="54" spans="1:4" ht="19.5" customHeight="1" thickBot="1">
      <c r="A54" s="750" t="s">
        <v>173</v>
      </c>
      <c r="B54" s="794"/>
      <c r="C54" s="151">
        <v>602</v>
      </c>
      <c r="D54" s="187">
        <f>'TAB II.'!I17+'TAB II.'!B36+'TAB II.'!J33</f>
        <v>11626999.14</v>
      </c>
    </row>
    <row r="55" spans="1:4" ht="19.5" customHeight="1" thickBot="1">
      <c r="A55" s="775" t="s">
        <v>174</v>
      </c>
      <c r="B55" s="795"/>
      <c r="C55" s="156">
        <v>604</v>
      </c>
      <c r="D55" s="570">
        <v>197978</v>
      </c>
    </row>
    <row r="56" ht="13.5" thickTop="1"/>
    <row r="58" spans="1:6" ht="13.5" customHeight="1" thickBot="1">
      <c r="A58" s="754" t="s">
        <v>175</v>
      </c>
      <c r="B58" s="754"/>
      <c r="C58" s="754"/>
      <c r="D58" s="754" t="s">
        <v>11</v>
      </c>
      <c r="E58" s="754"/>
      <c r="F58" s="162"/>
    </row>
    <row r="59" spans="1:6" ht="14.25" thickBot="1" thickTop="1">
      <c r="A59" s="744"/>
      <c r="B59" s="801"/>
      <c r="C59" s="790"/>
      <c r="D59" s="158" t="s">
        <v>143</v>
      </c>
      <c r="E59" s="159" t="s">
        <v>149</v>
      </c>
      <c r="F59" s="179"/>
    </row>
    <row r="60" spans="1:6" ht="13.5" thickBot="1">
      <c r="A60" s="746" t="s">
        <v>146</v>
      </c>
      <c r="B60" s="802"/>
      <c r="C60" s="761"/>
      <c r="D60" s="147">
        <v>1</v>
      </c>
      <c r="E60" s="147">
        <v>3</v>
      </c>
      <c r="F60" s="179"/>
    </row>
    <row r="61" spans="1:6" ht="19.5" customHeight="1" thickBot="1" thickTop="1">
      <c r="A61" s="803" t="s">
        <v>176</v>
      </c>
      <c r="B61" s="804"/>
      <c r="C61" s="804"/>
      <c r="D61" s="180">
        <v>710</v>
      </c>
      <c r="E61" s="199">
        <f>'TAB III'!F78</f>
        <v>4</v>
      </c>
      <c r="F61" s="179"/>
    </row>
    <row r="62" spans="1:6" ht="19.5" customHeight="1" thickBot="1">
      <c r="A62" s="796" t="s">
        <v>177</v>
      </c>
      <c r="B62" s="797"/>
      <c r="C62" s="797"/>
      <c r="D62" s="181">
        <v>712</v>
      </c>
      <c r="E62" s="200">
        <f>E63+E64</f>
        <v>560</v>
      </c>
      <c r="F62" s="179"/>
    </row>
    <row r="63" spans="1:6" ht="19.5" customHeight="1" thickBot="1">
      <c r="A63" s="798" t="s">
        <v>167</v>
      </c>
      <c r="B63" s="797" t="s">
        <v>178</v>
      </c>
      <c r="C63" s="797"/>
      <c r="D63" s="181">
        <v>714</v>
      </c>
      <c r="E63" s="200">
        <f>'TAB III'!I78</f>
        <v>443</v>
      </c>
      <c r="F63" s="182"/>
    </row>
    <row r="64" spans="1:6" ht="19.5" customHeight="1" thickBot="1">
      <c r="A64" s="799"/>
      <c r="B64" s="800" t="s">
        <v>179</v>
      </c>
      <c r="C64" s="800"/>
      <c r="D64" s="183">
        <v>715</v>
      </c>
      <c r="E64" s="201">
        <f>'TAB III'!G78+'TAB III'!F78</f>
        <v>117</v>
      </c>
      <c r="F64" s="182"/>
    </row>
    <row r="65" spans="1:6" ht="13.5" thickTop="1">
      <c r="A65" s="184"/>
      <c r="B65" s="184"/>
      <c r="C65" s="170"/>
      <c r="D65" s="169"/>
      <c r="E65" s="185"/>
      <c r="F65" s="186"/>
    </row>
    <row r="66" spans="1:6" ht="12.75">
      <c r="A66" s="162"/>
      <c r="B66" s="807"/>
      <c r="C66" s="807"/>
      <c r="D66" s="807"/>
      <c r="E66" s="807"/>
      <c r="F66" s="807"/>
    </row>
    <row r="67" spans="1:6" ht="13.5" thickBot="1">
      <c r="A67" s="754" t="s">
        <v>180</v>
      </c>
      <c r="B67" s="754"/>
      <c r="C67" s="754"/>
      <c r="D67" s="754"/>
      <c r="E67" s="142"/>
      <c r="F67" s="179"/>
    </row>
    <row r="68" spans="1:5" ht="14.25" thickBot="1" thickTop="1">
      <c r="A68" s="756"/>
      <c r="B68" s="757"/>
      <c r="C68" s="158" t="s">
        <v>148</v>
      </c>
      <c r="D68" s="758" t="s">
        <v>149</v>
      </c>
      <c r="E68" s="774"/>
    </row>
    <row r="69" spans="1:5" ht="13.5" thickBot="1">
      <c r="A69" s="746" t="s">
        <v>146</v>
      </c>
      <c r="B69" s="761"/>
      <c r="C69" s="147">
        <v>1</v>
      </c>
      <c r="D69" s="746">
        <v>2</v>
      </c>
      <c r="E69" s="747"/>
    </row>
    <row r="70" spans="1:5" ht="19.5" customHeight="1" thickBot="1" thickTop="1">
      <c r="A70" s="748" t="s">
        <v>181</v>
      </c>
      <c r="B70" s="791"/>
      <c r="C70" s="153">
        <v>801</v>
      </c>
      <c r="D70" s="805">
        <v>1</v>
      </c>
      <c r="E70" s="806"/>
    </row>
    <row r="71" spans="1:5" ht="19.5" customHeight="1" thickBot="1">
      <c r="A71" s="750" t="s">
        <v>182</v>
      </c>
      <c r="B71" s="760"/>
      <c r="C71" s="150">
        <v>802</v>
      </c>
      <c r="D71" s="785" t="s">
        <v>189</v>
      </c>
      <c r="E71" s="786"/>
    </row>
    <row r="72" spans="1:5" ht="19.5" customHeight="1" thickBot="1">
      <c r="A72" s="750" t="s">
        <v>183</v>
      </c>
      <c r="B72" s="760"/>
      <c r="C72" s="151">
        <v>803</v>
      </c>
      <c r="D72" s="785" t="s">
        <v>189</v>
      </c>
      <c r="E72" s="786"/>
    </row>
    <row r="73" spans="1:5" ht="19.5" customHeight="1" thickBot="1">
      <c r="A73" s="775" t="s">
        <v>184</v>
      </c>
      <c r="B73" s="776"/>
      <c r="C73" s="156">
        <v>804</v>
      </c>
      <c r="D73" s="772" t="s">
        <v>189</v>
      </c>
      <c r="E73" s="788"/>
    </row>
    <row r="74" spans="1:5" ht="13.5" thickTop="1">
      <c r="A74" s="162"/>
      <c r="B74" s="781"/>
      <c r="C74" s="781"/>
      <c r="D74" s="781"/>
      <c r="E74" s="781"/>
    </row>
  </sheetData>
  <sheetProtection/>
  <mergeCells count="91">
    <mergeCell ref="A73:B73"/>
    <mergeCell ref="D73:E73"/>
    <mergeCell ref="B74:E74"/>
    <mergeCell ref="H5:L5"/>
    <mergeCell ref="A71:B71"/>
    <mergeCell ref="D71:E71"/>
    <mergeCell ref="A72:B72"/>
    <mergeCell ref="D72:E72"/>
    <mergeCell ref="A69:B69"/>
    <mergeCell ref="D69:E69"/>
    <mergeCell ref="A70:B70"/>
    <mergeCell ref="D70:E70"/>
    <mergeCell ref="B66:F66"/>
    <mergeCell ref="A67:D67"/>
    <mergeCell ref="A68:B68"/>
    <mergeCell ref="D68:E68"/>
    <mergeCell ref="A62:C62"/>
    <mergeCell ref="A63:A64"/>
    <mergeCell ref="B63:C63"/>
    <mergeCell ref="B64:C64"/>
    <mergeCell ref="A59:C59"/>
    <mergeCell ref="D58:E58"/>
    <mergeCell ref="A60:C60"/>
    <mergeCell ref="A61:C61"/>
    <mergeCell ref="A51:B51"/>
    <mergeCell ref="A52:B52"/>
    <mergeCell ref="A53:B53"/>
    <mergeCell ref="A58:C58"/>
    <mergeCell ref="A54:B54"/>
    <mergeCell ref="A55:B55"/>
    <mergeCell ref="A37:B37"/>
    <mergeCell ref="A50:B50"/>
    <mergeCell ref="C50:D50"/>
    <mergeCell ref="A41:B41"/>
    <mergeCell ref="A42:B42"/>
    <mergeCell ref="A43:B43"/>
    <mergeCell ref="A44:A47"/>
    <mergeCell ref="A40:C40"/>
    <mergeCell ref="D40:E40"/>
    <mergeCell ref="A25:B25"/>
    <mergeCell ref="D25:E25"/>
    <mergeCell ref="A26:A27"/>
    <mergeCell ref="D26:E26"/>
    <mergeCell ref="D27:E27"/>
    <mergeCell ref="A22:B22"/>
    <mergeCell ref="D22:E22"/>
    <mergeCell ref="A23:A24"/>
    <mergeCell ref="D23:E23"/>
    <mergeCell ref="D24:E24"/>
    <mergeCell ref="A20:B20"/>
    <mergeCell ref="D20:E20"/>
    <mergeCell ref="A21:B21"/>
    <mergeCell ref="D21:E21"/>
    <mergeCell ref="B16:E16"/>
    <mergeCell ref="A19:B19"/>
    <mergeCell ref="D19:E19"/>
    <mergeCell ref="A18:C18"/>
    <mergeCell ref="D18:E18"/>
    <mergeCell ref="A14:B14"/>
    <mergeCell ref="D14:E14"/>
    <mergeCell ref="A15:B15"/>
    <mergeCell ref="D15:E15"/>
    <mergeCell ref="D9:E9"/>
    <mergeCell ref="A13:B13"/>
    <mergeCell ref="D13:E13"/>
    <mergeCell ref="A9:B9"/>
    <mergeCell ref="A12:C12"/>
    <mergeCell ref="D12:E12"/>
    <mergeCell ref="D8:E8"/>
    <mergeCell ref="D3:E3"/>
    <mergeCell ref="A4:B4"/>
    <mergeCell ref="D4:E4"/>
    <mergeCell ref="D5:E5"/>
    <mergeCell ref="A5:A6"/>
    <mergeCell ref="A3:B3"/>
    <mergeCell ref="D6:E6"/>
    <mergeCell ref="A1:D1"/>
    <mergeCell ref="E1:F1"/>
    <mergeCell ref="A2:B2"/>
    <mergeCell ref="D2:E2"/>
    <mergeCell ref="A30:B30"/>
    <mergeCell ref="C30:D30"/>
    <mergeCell ref="A7:B7"/>
    <mergeCell ref="D7:E7"/>
    <mergeCell ref="A8:B8"/>
    <mergeCell ref="A31:B31"/>
    <mergeCell ref="A32:B32"/>
    <mergeCell ref="A33:B33"/>
    <mergeCell ref="A34:B34"/>
    <mergeCell ref="A35:B35"/>
    <mergeCell ref="A36:B36"/>
  </mergeCells>
  <printOptions/>
  <pageMargins left="0" right="0" top="0.984251968503937" bottom="0.984251968503937" header="0.5118110236220472" footer="0.5118110236220472"/>
  <pageSetup horizontalDpi="600" verticalDpi="600" orientation="portrait" paperSize="9" scale="93" r:id="rId1"/>
  <rowBreaks count="2" manualBreakCount="2">
    <brk id="27" max="255" man="1"/>
    <brk id="5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147"/>
  <sheetViews>
    <sheetView zoomScalePageLayoutView="0" workbookViewId="0" topLeftCell="A37">
      <selection activeCell="H62" sqref="H62"/>
    </sheetView>
  </sheetViews>
  <sheetFormatPr defaultColWidth="9.00390625" defaultRowHeight="12.75"/>
  <cols>
    <col min="1" max="1" width="7.75390625" style="519" customWidth="1"/>
    <col min="2" max="2" width="26.375" style="207" customWidth="1"/>
    <col min="3" max="4" width="19.25390625" style="207" customWidth="1"/>
    <col min="5" max="5" width="19.25390625" style="556" customWidth="1"/>
    <col min="6" max="6" width="6.75390625" style="620" customWidth="1"/>
    <col min="7" max="7" width="14.625" style="207" bestFit="1" customWidth="1"/>
    <col min="8" max="8" width="9.625" style="207" bestFit="1" customWidth="1"/>
    <col min="9" max="9" width="13.25390625" style="207" customWidth="1"/>
    <col min="10" max="10" width="10.875" style="207" customWidth="1"/>
    <col min="11" max="11" width="10.25390625" style="207" customWidth="1"/>
    <col min="12" max="12" width="11.00390625" style="207" customWidth="1"/>
    <col min="13" max="13" width="4.625" style="207" customWidth="1"/>
    <col min="14" max="16384" width="9.125" style="207" customWidth="1"/>
  </cols>
  <sheetData>
    <row r="1" spans="1:5" ht="16.5" customHeight="1">
      <c r="A1" s="831" t="s">
        <v>297</v>
      </c>
      <c r="B1" s="831"/>
      <c r="C1" s="831"/>
      <c r="D1" s="831"/>
      <c r="E1" s="831"/>
    </row>
    <row r="2" spans="1:6" s="518" customFormat="1" ht="16.5" customHeight="1">
      <c r="A2" s="832" t="s">
        <v>298</v>
      </c>
      <c r="B2" s="832"/>
      <c r="C2" s="832"/>
      <c r="D2" s="832"/>
      <c r="E2" s="832"/>
      <c r="F2" s="620"/>
    </row>
    <row r="3" spans="1:6" s="518" customFormat="1" ht="16.5" customHeight="1">
      <c r="A3" s="522"/>
      <c r="B3" s="522"/>
      <c r="C3" s="522"/>
      <c r="D3" s="522"/>
      <c r="E3" s="547"/>
      <c r="F3" s="620"/>
    </row>
    <row r="4" spans="1:5" ht="16.5" customHeight="1">
      <c r="A4" s="521" t="s">
        <v>269</v>
      </c>
      <c r="B4" s="521"/>
      <c r="C4" s="521"/>
      <c r="D4" s="521"/>
      <c r="E4" s="548"/>
    </row>
    <row r="5" spans="1:5" ht="16.5" customHeight="1">
      <c r="A5" s="521" t="s">
        <v>270</v>
      </c>
      <c r="B5" s="521"/>
      <c r="C5" s="521"/>
      <c r="D5" s="521"/>
      <c r="E5" s="548"/>
    </row>
    <row r="6" spans="1:5" ht="16.5" customHeight="1">
      <c r="A6" s="521"/>
      <c r="B6" s="523"/>
      <c r="C6" s="523"/>
      <c r="D6" s="523"/>
      <c r="E6" s="549"/>
    </row>
    <row r="7" spans="1:5" ht="16.5" customHeight="1">
      <c r="A7" s="831" t="s">
        <v>271</v>
      </c>
      <c r="B7" s="831"/>
      <c r="C7" s="831"/>
      <c r="D7" s="831"/>
      <c r="E7" s="831"/>
    </row>
    <row r="8" spans="1:5" ht="16.5" customHeight="1">
      <c r="A8" s="521"/>
      <c r="B8" s="523"/>
      <c r="C8" s="523"/>
      <c r="D8" s="523"/>
      <c r="E8" s="549"/>
    </row>
    <row r="9" spans="1:5" ht="16.5" customHeight="1">
      <c r="A9" s="831" t="s">
        <v>240</v>
      </c>
      <c r="B9" s="831"/>
      <c r="C9" s="831"/>
      <c r="D9" s="831"/>
      <c r="E9" s="831"/>
    </row>
    <row r="10" spans="1:5" ht="30.75" customHeight="1">
      <c r="A10" s="813" t="s">
        <v>299</v>
      </c>
      <c r="B10" s="833"/>
      <c r="C10" s="833"/>
      <c r="D10" s="833"/>
      <c r="E10" s="627">
        <f>E11+E12</f>
        <v>8</v>
      </c>
    </row>
    <row r="11" spans="1:5" ht="36.75" customHeight="1">
      <c r="A11" s="822" t="s">
        <v>300</v>
      </c>
      <c r="B11" s="813" t="s">
        <v>301</v>
      </c>
      <c r="C11" s="833"/>
      <c r="D11" s="814"/>
      <c r="E11" s="532">
        <v>1</v>
      </c>
    </row>
    <row r="12" spans="1:5" ht="16.5" customHeight="1">
      <c r="A12" s="824"/>
      <c r="B12" s="815" t="s">
        <v>304</v>
      </c>
      <c r="C12" s="821"/>
      <c r="D12" s="816"/>
      <c r="E12" s="532">
        <v>7</v>
      </c>
    </row>
    <row r="13" spans="1:5" ht="15.75" customHeight="1">
      <c r="A13" s="815" t="s">
        <v>302</v>
      </c>
      <c r="B13" s="821"/>
      <c r="C13" s="821"/>
      <c r="D13" s="816"/>
      <c r="E13" s="532">
        <f>'TAB I'!B31</f>
        <v>24156</v>
      </c>
    </row>
    <row r="14" spans="1:5" ht="16.5" customHeight="1">
      <c r="A14" s="815" t="s">
        <v>303</v>
      </c>
      <c r="B14" s="821"/>
      <c r="C14" s="821"/>
      <c r="D14" s="816"/>
      <c r="E14" s="532">
        <v>3850</v>
      </c>
    </row>
    <row r="15" spans="1:5" ht="16.5" customHeight="1">
      <c r="A15" s="526"/>
      <c r="B15" s="526"/>
      <c r="C15" s="526"/>
      <c r="D15" s="526"/>
      <c r="E15" s="550"/>
    </row>
    <row r="16" spans="1:5" ht="16.5" customHeight="1">
      <c r="A16" s="526" t="s">
        <v>305</v>
      </c>
      <c r="B16" s="526"/>
      <c r="C16" s="526"/>
      <c r="D16" s="526"/>
      <c r="E16" s="550"/>
    </row>
    <row r="17" spans="1:5" ht="16.5" customHeight="1">
      <c r="A17" s="526"/>
      <c r="B17" s="526"/>
      <c r="C17" s="526"/>
      <c r="D17" s="526"/>
      <c r="E17" s="550"/>
    </row>
    <row r="18" spans="1:11" ht="16.5" customHeight="1">
      <c r="A18" s="817" t="s">
        <v>306</v>
      </c>
      <c r="B18" s="817"/>
      <c r="C18" s="817"/>
      <c r="D18" s="817"/>
      <c r="E18" s="817"/>
      <c r="G18" s="817"/>
      <c r="H18" s="817"/>
      <c r="I18" s="817"/>
      <c r="J18" s="817"/>
      <c r="K18" s="817"/>
    </row>
    <row r="19" spans="1:10" ht="16.5" customHeight="1">
      <c r="A19" s="815" t="s">
        <v>307</v>
      </c>
      <c r="B19" s="821"/>
      <c r="C19" s="821"/>
      <c r="D19" s="816"/>
      <c r="E19" s="532">
        <f>'TAB III'!G38+'TAB III'!D78+'TAB III'!F43</f>
        <v>546256</v>
      </c>
      <c r="G19" s="847"/>
      <c r="H19" s="847"/>
      <c r="I19" s="847"/>
      <c r="J19" s="847"/>
    </row>
    <row r="20" spans="1:5" ht="16.5" customHeight="1">
      <c r="A20" s="815" t="s">
        <v>308</v>
      </c>
      <c r="B20" s="821"/>
      <c r="C20" s="821"/>
      <c r="D20" s="816"/>
      <c r="E20" s="532">
        <f>'TAB III'!E39+'TAB III'!C43+'TAB III'!D43+'TAB III'!B78</f>
        <v>15962</v>
      </c>
    </row>
    <row r="21" spans="1:5" ht="16.5" customHeight="1">
      <c r="A21" s="815" t="s">
        <v>309</v>
      </c>
      <c r="B21" s="821"/>
      <c r="C21" s="821"/>
      <c r="D21" s="816"/>
      <c r="E21" s="532">
        <f>'TAB III'!F38</f>
        <v>2682</v>
      </c>
    </row>
    <row r="22" spans="1:5" ht="16.5" customHeight="1">
      <c r="A22" s="526"/>
      <c r="B22" s="526"/>
      <c r="C22" s="526"/>
      <c r="D22" s="526"/>
      <c r="E22" s="542"/>
    </row>
    <row r="23" spans="1:5" ht="16.5" customHeight="1">
      <c r="A23" s="521"/>
      <c r="B23" s="523"/>
      <c r="C23" s="523"/>
      <c r="D23" s="523"/>
      <c r="E23" s="549"/>
    </row>
    <row r="24" spans="1:11" ht="16.5" customHeight="1">
      <c r="A24" s="831" t="s">
        <v>310</v>
      </c>
      <c r="B24" s="831"/>
      <c r="C24" s="831"/>
      <c r="D24" s="831"/>
      <c r="E24" s="831"/>
      <c r="G24" s="831"/>
      <c r="H24" s="831"/>
      <c r="I24" s="831"/>
      <c r="J24" s="831"/>
      <c r="K24" s="831"/>
    </row>
    <row r="25" spans="1:11" ht="16.5" customHeight="1">
      <c r="A25" s="815" t="s">
        <v>311</v>
      </c>
      <c r="B25" s="821"/>
      <c r="C25" s="821"/>
      <c r="D25" s="816"/>
      <c r="E25" s="532">
        <f>E26+E27+E28</f>
        <v>1165</v>
      </c>
      <c r="G25" s="847"/>
      <c r="H25" s="847"/>
      <c r="I25" s="847"/>
      <c r="J25" s="847"/>
      <c r="K25" s="847"/>
    </row>
    <row r="26" spans="1:7" ht="16.5" customHeight="1">
      <c r="A26" s="822" t="s">
        <v>300</v>
      </c>
      <c r="B26" s="825" t="s">
        <v>241</v>
      </c>
      <c r="C26" s="845"/>
      <c r="D26" s="826"/>
      <c r="E26" s="532">
        <v>1078</v>
      </c>
      <c r="G26" s="618"/>
    </row>
    <row r="27" spans="1:5" ht="16.5" customHeight="1">
      <c r="A27" s="823"/>
      <c r="B27" s="825" t="s">
        <v>242</v>
      </c>
      <c r="C27" s="845"/>
      <c r="D27" s="826"/>
      <c r="E27" s="532">
        <v>51</v>
      </c>
    </row>
    <row r="28" spans="1:5" ht="16.5" customHeight="1">
      <c r="A28" s="824"/>
      <c r="B28" s="825" t="s">
        <v>243</v>
      </c>
      <c r="C28" s="845"/>
      <c r="D28" s="826"/>
      <c r="E28" s="532">
        <v>36</v>
      </c>
    </row>
    <row r="29" spans="1:5" ht="16.5" customHeight="1">
      <c r="A29" s="815" t="s">
        <v>312</v>
      </c>
      <c r="B29" s="821"/>
      <c r="C29" s="821"/>
      <c r="D29" s="816"/>
      <c r="E29" s="532">
        <v>1194</v>
      </c>
    </row>
    <row r="30" spans="1:5" ht="16.5" customHeight="1">
      <c r="A30" s="521"/>
      <c r="B30" s="523"/>
      <c r="C30" s="523"/>
      <c r="D30" s="523"/>
      <c r="E30" s="549"/>
    </row>
    <row r="31" spans="1:5" ht="16.5" customHeight="1">
      <c r="A31" s="831" t="s">
        <v>313</v>
      </c>
      <c r="B31" s="831"/>
      <c r="C31" s="831"/>
      <c r="D31" s="831"/>
      <c r="E31" s="831"/>
    </row>
    <row r="32" spans="1:5" ht="16.5" customHeight="1">
      <c r="A32" s="815" t="s">
        <v>244</v>
      </c>
      <c r="B32" s="821"/>
      <c r="C32" s="821"/>
      <c r="D32" s="816"/>
      <c r="E32" s="532">
        <f>'TAB III'!F43</f>
        <v>88</v>
      </c>
    </row>
    <row r="33" spans="1:5" ht="16.5" customHeight="1">
      <c r="A33" s="815" t="s">
        <v>245</v>
      </c>
      <c r="B33" s="821"/>
      <c r="C33" s="821"/>
      <c r="D33" s="816"/>
      <c r="E33" s="609"/>
    </row>
    <row r="34" spans="1:5" ht="15" customHeight="1">
      <c r="A34" s="521"/>
      <c r="B34" s="523"/>
      <c r="C34" s="523"/>
      <c r="D34" s="523"/>
      <c r="E34" s="549"/>
    </row>
    <row r="35" spans="1:5" ht="13.5" customHeight="1">
      <c r="A35" s="521"/>
      <c r="B35" s="523"/>
      <c r="C35" s="523"/>
      <c r="D35" s="523"/>
      <c r="E35" s="549"/>
    </row>
    <row r="36" spans="1:5" ht="16.5" customHeight="1">
      <c r="A36" s="831" t="s">
        <v>314</v>
      </c>
      <c r="B36" s="831"/>
      <c r="C36" s="831"/>
      <c r="D36" s="831"/>
      <c r="E36" s="831"/>
    </row>
    <row r="37" spans="1:5" ht="24.75" customHeight="1">
      <c r="A37" s="827"/>
      <c r="B37" s="828"/>
      <c r="C37" s="812" t="s">
        <v>315</v>
      </c>
      <c r="D37" s="812"/>
      <c r="E37" s="551" t="s">
        <v>316</v>
      </c>
    </row>
    <row r="38" spans="1:5" ht="47.25" customHeight="1">
      <c r="A38" s="829"/>
      <c r="B38" s="830"/>
      <c r="C38" s="524" t="s">
        <v>320</v>
      </c>
      <c r="D38" s="524" t="s">
        <v>246</v>
      </c>
      <c r="E38" s="551"/>
    </row>
    <row r="39" spans="1:5" ht="16.5" customHeight="1">
      <c r="A39" s="815" t="s">
        <v>13</v>
      </c>
      <c r="B39" s="816"/>
      <c r="C39" s="530">
        <f>C40+C41+C42</f>
        <v>443</v>
      </c>
      <c r="D39" s="530">
        <f>D40+D41+D42</f>
        <v>113</v>
      </c>
      <c r="E39" s="532">
        <f>E40+E41+E42</f>
        <v>4</v>
      </c>
    </row>
    <row r="40" spans="1:5" ht="16.5" customHeight="1">
      <c r="A40" s="822" t="s">
        <v>300</v>
      </c>
      <c r="B40" s="529" t="s">
        <v>317</v>
      </c>
      <c r="C40" s="626">
        <v>103</v>
      </c>
      <c r="D40" s="530">
        <v>19</v>
      </c>
      <c r="E40" s="532">
        <v>1</v>
      </c>
    </row>
    <row r="41" spans="1:5" ht="16.5" customHeight="1">
      <c r="A41" s="823"/>
      <c r="B41" s="529" t="s">
        <v>318</v>
      </c>
      <c r="C41" s="626">
        <v>234</v>
      </c>
      <c r="D41" s="530">
        <v>39</v>
      </c>
      <c r="E41" s="532"/>
    </row>
    <row r="42" spans="1:5" ht="16.5" customHeight="1">
      <c r="A42" s="824"/>
      <c r="B42" s="529" t="s">
        <v>319</v>
      </c>
      <c r="C42" s="626">
        <v>106</v>
      </c>
      <c r="D42" s="530">
        <v>55</v>
      </c>
      <c r="E42" s="532">
        <v>3</v>
      </c>
    </row>
    <row r="43" spans="1:11" ht="16.5" customHeight="1">
      <c r="A43" s="521" t="s">
        <v>247</v>
      </c>
      <c r="B43" s="523"/>
      <c r="C43" s="619"/>
      <c r="D43" s="619"/>
      <c r="E43" s="619"/>
      <c r="H43" s="616"/>
      <c r="I43" s="616"/>
      <c r="J43" s="616"/>
      <c r="K43" s="616"/>
    </row>
    <row r="44" spans="1:11" ht="29.25" customHeight="1">
      <c r="A44" s="815"/>
      <c r="B44" s="821"/>
      <c r="C44" s="816"/>
      <c r="D44" s="524" t="s">
        <v>164</v>
      </c>
      <c r="E44" s="551" t="s">
        <v>248</v>
      </c>
      <c r="G44" s="817"/>
      <c r="H44" s="817"/>
      <c r="I44" s="817"/>
      <c r="J44" s="533"/>
      <c r="K44" s="617"/>
    </row>
    <row r="45" spans="1:11" ht="20.25" customHeight="1">
      <c r="A45" s="815" t="s">
        <v>321</v>
      </c>
      <c r="B45" s="821"/>
      <c r="C45" s="816"/>
      <c r="D45" s="614">
        <f>MSMT_Vykaz!D43</f>
        <v>76.75</v>
      </c>
      <c r="E45" s="615">
        <f>MSMT_Vykaz!E43</f>
        <v>76.75</v>
      </c>
      <c r="G45" s="817"/>
      <c r="H45" s="817"/>
      <c r="I45" s="817"/>
      <c r="J45" s="616"/>
      <c r="K45" s="616"/>
    </row>
    <row r="46" spans="1:11" ht="16.5" customHeight="1">
      <c r="A46" s="822" t="s">
        <v>167</v>
      </c>
      <c r="B46" s="825" t="s">
        <v>322</v>
      </c>
      <c r="C46" s="826"/>
      <c r="D46" s="614">
        <f>MSMT_Vykaz!D44</f>
        <v>33</v>
      </c>
      <c r="E46" s="614">
        <f>MSMT_Vykaz!E44</f>
        <v>33</v>
      </c>
      <c r="G46" s="818"/>
      <c r="H46" s="809"/>
      <c r="I46" s="809"/>
      <c r="J46" s="616"/>
      <c r="K46" s="616"/>
    </row>
    <row r="47" spans="1:11" ht="16.5" customHeight="1">
      <c r="A47" s="823"/>
      <c r="B47" s="819" t="s">
        <v>323</v>
      </c>
      <c r="C47" s="820"/>
      <c r="D47" s="614">
        <f>MSMT_Vykaz!D45</f>
        <v>9</v>
      </c>
      <c r="E47" s="614">
        <f>MSMT_Vykaz!E44</f>
        <v>33</v>
      </c>
      <c r="G47" s="818"/>
      <c r="H47" s="810"/>
      <c r="I47" s="810"/>
      <c r="J47" s="616"/>
      <c r="K47" s="616"/>
    </row>
    <row r="48" spans="1:11" ht="16.5" customHeight="1">
      <c r="A48" s="823"/>
      <c r="B48" s="825" t="s">
        <v>324</v>
      </c>
      <c r="C48" s="826"/>
      <c r="D48" s="530"/>
      <c r="E48" s="614"/>
      <c r="G48" s="818"/>
      <c r="H48" s="809"/>
      <c r="I48" s="809"/>
      <c r="J48" s="616"/>
      <c r="K48" s="616"/>
    </row>
    <row r="49" spans="1:11" ht="16.5" customHeight="1">
      <c r="A49" s="823"/>
      <c r="B49" s="819" t="s">
        <v>325</v>
      </c>
      <c r="C49" s="820"/>
      <c r="D49" s="530"/>
      <c r="E49" s="614"/>
      <c r="G49" s="818"/>
      <c r="H49" s="810"/>
      <c r="I49" s="810"/>
      <c r="J49" s="616"/>
      <c r="K49" s="616"/>
    </row>
    <row r="50" spans="1:11" ht="16.5" customHeight="1">
      <c r="A50" s="823"/>
      <c r="B50" s="825" t="s">
        <v>326</v>
      </c>
      <c r="C50" s="826"/>
      <c r="D50" s="614">
        <f>MSMT_Vykaz!D46</f>
        <v>41</v>
      </c>
      <c r="E50" s="614">
        <f>MSMT_Vykaz!E46</f>
        <v>41</v>
      </c>
      <c r="G50" s="818"/>
      <c r="H50" s="809"/>
      <c r="I50" s="809"/>
      <c r="J50" s="616"/>
      <c r="K50" s="616"/>
    </row>
    <row r="51" spans="1:11" ht="16.5" customHeight="1">
      <c r="A51" s="824"/>
      <c r="B51" s="819" t="s">
        <v>325</v>
      </c>
      <c r="C51" s="820"/>
      <c r="D51" s="614">
        <f>MSMT_Vykaz!D47</f>
        <v>17</v>
      </c>
      <c r="E51" s="614">
        <f>MSMT_Vykaz!E47</f>
        <v>17</v>
      </c>
      <c r="G51" s="818"/>
      <c r="H51" s="810"/>
      <c r="I51" s="810"/>
      <c r="J51" s="616"/>
      <c r="K51" s="616"/>
    </row>
    <row r="52" spans="1:11" ht="16.5" customHeight="1">
      <c r="A52" s="521"/>
      <c r="B52" s="523"/>
      <c r="C52" s="523"/>
      <c r="D52" s="523"/>
      <c r="E52" s="549"/>
      <c r="G52" s="616"/>
      <c r="H52" s="616"/>
      <c r="I52" s="616"/>
      <c r="J52" s="616"/>
      <c r="K52" s="616"/>
    </row>
    <row r="53" spans="1:11" ht="16.5" customHeight="1">
      <c r="A53" s="521" t="s">
        <v>250</v>
      </c>
      <c r="B53" s="523"/>
      <c r="C53" s="523"/>
      <c r="D53" s="523"/>
      <c r="E53" s="549"/>
      <c r="G53" s="616"/>
      <c r="H53" s="616"/>
      <c r="I53" s="616"/>
      <c r="J53" s="616"/>
      <c r="K53" s="616"/>
    </row>
    <row r="54" spans="1:5" ht="16.5" customHeight="1">
      <c r="A54" s="521" t="s">
        <v>251</v>
      </c>
      <c r="B54" s="523"/>
      <c r="C54" s="523"/>
      <c r="D54" s="523"/>
      <c r="E54" s="549"/>
    </row>
    <row r="55" spans="1:5" ht="30" customHeight="1">
      <c r="A55" s="811"/>
      <c r="B55" s="811"/>
      <c r="C55" s="811"/>
      <c r="D55" s="524" t="s">
        <v>327</v>
      </c>
      <c r="E55" s="551" t="s">
        <v>328</v>
      </c>
    </row>
    <row r="56" spans="1:10" ht="16.5" customHeight="1">
      <c r="A56" s="812" t="s">
        <v>249</v>
      </c>
      <c r="B56" s="812"/>
      <c r="C56" s="812"/>
      <c r="D56" s="532">
        <f>'TAB IV'!H14</f>
        <v>410</v>
      </c>
      <c r="E56" s="532">
        <f>SUM('TAB IV'!H6:H13)</f>
        <v>417</v>
      </c>
      <c r="G56" s="846"/>
      <c r="H56" s="846"/>
      <c r="I56" s="846"/>
      <c r="J56" s="846"/>
    </row>
    <row r="57" spans="1:10" ht="33" customHeight="1">
      <c r="A57" s="812" t="s">
        <v>329</v>
      </c>
      <c r="B57" s="812"/>
      <c r="C57" s="812"/>
      <c r="D57" s="532">
        <v>74</v>
      </c>
      <c r="E57" s="532">
        <v>43</v>
      </c>
      <c r="G57" s="846"/>
      <c r="H57" s="846"/>
      <c r="I57" s="846"/>
      <c r="J57" s="846"/>
    </row>
    <row r="58" spans="1:5" ht="18" customHeight="1">
      <c r="A58" s="533"/>
      <c r="B58" s="533"/>
      <c r="C58" s="533"/>
      <c r="D58" s="527"/>
      <c r="E58" s="552"/>
    </row>
    <row r="59" spans="1:5" ht="16.5" customHeight="1">
      <c r="A59" s="521" t="s">
        <v>330</v>
      </c>
      <c r="B59" s="523"/>
      <c r="C59" s="523"/>
      <c r="D59" s="523"/>
      <c r="E59" s="549"/>
    </row>
    <row r="60" spans="1:5" ht="29.25" customHeight="1">
      <c r="A60" s="815"/>
      <c r="B60" s="816"/>
      <c r="C60" s="534" t="s">
        <v>252</v>
      </c>
      <c r="D60" s="534" t="s">
        <v>253</v>
      </c>
      <c r="E60" s="553" t="s">
        <v>13</v>
      </c>
    </row>
    <row r="61" spans="1:6" s="521" customFormat="1" ht="34.5" customHeight="1">
      <c r="A61" s="813" t="s">
        <v>249</v>
      </c>
      <c r="B61" s="814"/>
      <c r="C61" s="530">
        <f>C62+C63</f>
        <v>410</v>
      </c>
      <c r="D61" s="530">
        <f>D62+D63</f>
        <v>347</v>
      </c>
      <c r="E61" s="532">
        <f>C61+D61</f>
        <v>757</v>
      </c>
      <c r="F61" s="621"/>
    </row>
    <row r="62" spans="1:5" ht="34.5" customHeight="1">
      <c r="A62" s="822" t="s">
        <v>331</v>
      </c>
      <c r="B62" s="524" t="s">
        <v>254</v>
      </c>
      <c r="C62" s="531"/>
      <c r="D62" s="530">
        <v>143</v>
      </c>
      <c r="E62" s="532">
        <f>SUM(C62:D62)</f>
        <v>143</v>
      </c>
    </row>
    <row r="63" spans="1:5" ht="24" customHeight="1">
      <c r="A63" s="824"/>
      <c r="B63" s="524" t="s">
        <v>333</v>
      </c>
      <c r="C63" s="531">
        <v>410</v>
      </c>
      <c r="D63" s="530">
        <v>204</v>
      </c>
      <c r="E63" s="532">
        <f>SUM(C63:D63)</f>
        <v>614</v>
      </c>
    </row>
    <row r="64" spans="1:5" ht="19.5" customHeight="1">
      <c r="A64" s="528" t="s">
        <v>255</v>
      </c>
      <c r="B64" s="528"/>
      <c r="C64" s="532">
        <f>C65+C66</f>
        <v>36</v>
      </c>
      <c r="D64" s="532">
        <f>D65+D66</f>
        <v>141</v>
      </c>
      <c r="E64" s="532">
        <f>C64+D64</f>
        <v>177</v>
      </c>
    </row>
    <row r="65" spans="1:5" ht="31.5" customHeight="1">
      <c r="A65" s="822" t="s">
        <v>167</v>
      </c>
      <c r="B65" s="524" t="s">
        <v>368</v>
      </c>
      <c r="C65" s="530"/>
      <c r="D65" s="530"/>
      <c r="E65" s="532">
        <f>C65+D65</f>
        <v>0</v>
      </c>
    </row>
    <row r="66" spans="1:5" ht="29.25" customHeight="1">
      <c r="A66" s="824"/>
      <c r="B66" s="524" t="s">
        <v>369</v>
      </c>
      <c r="C66" s="530">
        <v>36</v>
      </c>
      <c r="D66" s="530">
        <v>141</v>
      </c>
      <c r="E66" s="532">
        <f>C66+D66</f>
        <v>177</v>
      </c>
    </row>
    <row r="67" spans="1:5" ht="30" customHeight="1">
      <c r="A67" s="813" t="s">
        <v>332</v>
      </c>
      <c r="B67" s="814"/>
      <c r="C67" s="532">
        <v>108297</v>
      </c>
      <c r="D67" s="532">
        <v>89681</v>
      </c>
      <c r="E67" s="532">
        <f>C67+D67</f>
        <v>197978</v>
      </c>
    </row>
    <row r="68" spans="1:5" ht="16.5" customHeight="1">
      <c r="A68" s="521"/>
      <c r="B68" s="523"/>
      <c r="C68" s="523"/>
      <c r="D68" s="523"/>
      <c r="E68" s="549"/>
    </row>
    <row r="69" spans="1:5" ht="16.5" customHeight="1">
      <c r="A69" s="521" t="s">
        <v>256</v>
      </c>
      <c r="B69" s="523"/>
      <c r="C69" s="523"/>
      <c r="D69" s="523"/>
      <c r="E69" s="549"/>
    </row>
    <row r="70" spans="1:5" ht="29.25" customHeight="1">
      <c r="A70" s="815"/>
      <c r="B70" s="816"/>
      <c r="C70" s="534" t="s">
        <v>252</v>
      </c>
      <c r="D70" s="534" t="s">
        <v>253</v>
      </c>
      <c r="E70" s="553" t="s">
        <v>13</v>
      </c>
    </row>
    <row r="71" spans="1:5" ht="28.5" customHeight="1">
      <c r="A71" s="813" t="s">
        <v>334</v>
      </c>
      <c r="B71" s="814"/>
      <c r="C71" s="530"/>
      <c r="D71" s="530">
        <v>2</v>
      </c>
      <c r="E71" s="532">
        <f>SUM(C71:D71)</f>
        <v>2</v>
      </c>
    </row>
    <row r="72" spans="1:5" ht="28.5" customHeight="1">
      <c r="A72" s="813" t="s">
        <v>335</v>
      </c>
      <c r="B72" s="814"/>
      <c r="C72" s="530">
        <v>2</v>
      </c>
      <c r="D72" s="530">
        <v>7</v>
      </c>
      <c r="E72" s="532">
        <f>SUM(C72:D72)</f>
        <v>9</v>
      </c>
    </row>
    <row r="73" spans="1:5" ht="32.25" customHeight="1">
      <c r="A73" s="813" t="s">
        <v>336</v>
      </c>
      <c r="B73" s="814"/>
      <c r="C73" s="530">
        <v>5</v>
      </c>
      <c r="D73" s="530">
        <v>4</v>
      </c>
      <c r="E73" s="532">
        <f>SUM(C73:D73)</f>
        <v>9</v>
      </c>
    </row>
    <row r="74" spans="1:6" ht="34.5" customHeight="1">
      <c r="A74" s="813" t="s">
        <v>337</v>
      </c>
      <c r="B74" s="814"/>
      <c r="C74" s="530">
        <v>2</v>
      </c>
      <c r="D74" s="530">
        <v>10</v>
      </c>
      <c r="E74" s="532">
        <f>SUM(C74:D74)</f>
        <v>12</v>
      </c>
      <c r="F74" s="622"/>
    </row>
    <row r="75" spans="1:5" ht="34.5" customHeight="1">
      <c r="A75" s="543"/>
      <c r="B75" s="543"/>
      <c r="C75" s="533"/>
      <c r="D75" s="527"/>
      <c r="E75" s="552"/>
    </row>
    <row r="76" spans="1:5" ht="16.5" customHeight="1">
      <c r="A76" s="817" t="s">
        <v>338</v>
      </c>
      <c r="B76" s="817"/>
      <c r="C76" s="527"/>
      <c r="D76" s="527"/>
      <c r="E76" s="552"/>
    </row>
    <row r="77" spans="1:5" ht="16.5" customHeight="1">
      <c r="A77" s="831" t="s">
        <v>257</v>
      </c>
      <c r="B77" s="831"/>
      <c r="C77" s="831"/>
      <c r="D77" s="831"/>
      <c r="E77" s="831"/>
    </row>
    <row r="78" spans="1:5" ht="16.5" customHeight="1">
      <c r="A78" s="811" t="s">
        <v>339</v>
      </c>
      <c r="B78" s="811"/>
      <c r="C78" s="811"/>
      <c r="D78" s="811"/>
      <c r="E78" s="532">
        <f>'TAB IV'!B32</f>
        <v>28006</v>
      </c>
    </row>
    <row r="79" spans="1:5" ht="16.5" customHeight="1">
      <c r="A79" s="842" t="s">
        <v>258</v>
      </c>
      <c r="B79" s="843"/>
      <c r="C79" s="843"/>
      <c r="D79" s="844"/>
      <c r="E79" s="532" t="s">
        <v>378</v>
      </c>
    </row>
    <row r="80" spans="1:5" ht="16.5" customHeight="1">
      <c r="A80" s="811" t="s">
        <v>259</v>
      </c>
      <c r="B80" s="811"/>
      <c r="C80" s="811"/>
      <c r="D80" s="811"/>
      <c r="E80" s="532" t="s">
        <v>375</v>
      </c>
    </row>
    <row r="81" spans="1:5" ht="16.5" customHeight="1">
      <c r="A81" s="811" t="s">
        <v>260</v>
      </c>
      <c r="B81" s="811"/>
      <c r="C81" s="811"/>
      <c r="D81" s="811"/>
      <c r="E81" s="532" t="s">
        <v>376</v>
      </c>
    </row>
    <row r="82" spans="1:5" ht="16.5" customHeight="1">
      <c r="A82" s="521"/>
      <c r="B82" s="523"/>
      <c r="C82" s="523"/>
      <c r="D82" s="523"/>
      <c r="E82" s="549"/>
    </row>
    <row r="83" spans="1:5" ht="16.5" customHeight="1">
      <c r="A83" s="521" t="s">
        <v>261</v>
      </c>
      <c r="B83" s="523"/>
      <c r="C83" s="523"/>
      <c r="D83" s="523"/>
      <c r="E83" s="549"/>
    </row>
    <row r="84" spans="1:9" ht="16.5" customHeight="1">
      <c r="A84" s="811" t="s">
        <v>340</v>
      </c>
      <c r="B84" s="811"/>
      <c r="C84" s="811"/>
      <c r="D84" s="811"/>
      <c r="E84" s="532">
        <f>'TAB IV'!B53</f>
        <v>246283</v>
      </c>
      <c r="G84" s="556"/>
      <c r="H84" s="556"/>
      <c r="I84" s="624"/>
    </row>
    <row r="85" spans="1:9" ht="16.5" customHeight="1">
      <c r="A85" s="822" t="s">
        <v>300</v>
      </c>
      <c r="B85" s="811" t="s">
        <v>262</v>
      </c>
      <c r="C85" s="811"/>
      <c r="D85" s="811"/>
      <c r="E85" s="532">
        <v>152603</v>
      </c>
      <c r="G85" s="556"/>
      <c r="H85" s="556"/>
      <c r="I85" s="624"/>
    </row>
    <row r="86" spans="1:9" ht="16.5" customHeight="1">
      <c r="A86" s="824"/>
      <c r="B86" s="811" t="s">
        <v>263</v>
      </c>
      <c r="C86" s="811"/>
      <c r="D86" s="811"/>
      <c r="E86" s="532">
        <v>93680</v>
      </c>
      <c r="I86" s="624"/>
    </row>
    <row r="87" spans="1:11" ht="16.5" customHeight="1">
      <c r="A87" s="811" t="s">
        <v>342</v>
      </c>
      <c r="B87" s="811"/>
      <c r="C87" s="811"/>
      <c r="D87" s="811"/>
      <c r="E87" s="532">
        <f>E88+E92</f>
        <v>2907</v>
      </c>
      <c r="G87" s="556"/>
      <c r="H87" s="556"/>
      <c r="I87" s="556"/>
      <c r="J87" s="556"/>
      <c r="K87" s="556"/>
    </row>
    <row r="88" spans="1:11" ht="16.5" customHeight="1">
      <c r="A88" s="815" t="s">
        <v>341</v>
      </c>
      <c r="B88" s="821"/>
      <c r="C88" s="821"/>
      <c r="D88" s="816"/>
      <c r="E88" s="532">
        <f>E89+E90+E91</f>
        <v>751</v>
      </c>
      <c r="G88" s="556"/>
      <c r="H88" s="556"/>
      <c r="I88" s="556"/>
      <c r="J88" s="556"/>
      <c r="K88" s="556"/>
    </row>
    <row r="89" spans="1:11" ht="16.5" customHeight="1">
      <c r="A89" s="811" t="s">
        <v>264</v>
      </c>
      <c r="B89" s="811"/>
      <c r="C89" s="811" t="s">
        <v>265</v>
      </c>
      <c r="D89" s="811"/>
      <c r="E89" s="532">
        <v>90</v>
      </c>
      <c r="G89" s="556"/>
      <c r="H89" s="556"/>
      <c r="I89" s="556"/>
      <c r="J89" s="556"/>
      <c r="K89" s="556"/>
    </row>
    <row r="90" spans="1:11" ht="16.5" customHeight="1">
      <c r="A90" s="811"/>
      <c r="B90" s="811"/>
      <c r="C90" s="811" t="s">
        <v>266</v>
      </c>
      <c r="D90" s="811"/>
      <c r="E90" s="532">
        <v>661</v>
      </c>
      <c r="G90" s="556"/>
      <c r="H90" s="556"/>
      <c r="I90" s="556"/>
      <c r="J90" s="556"/>
      <c r="K90" s="556"/>
    </row>
    <row r="91" spans="1:11" ht="16.5" customHeight="1">
      <c r="A91" s="811"/>
      <c r="B91" s="811"/>
      <c r="C91" s="811" t="s">
        <v>267</v>
      </c>
      <c r="D91" s="811"/>
      <c r="E91" s="532"/>
      <c r="G91" s="556"/>
      <c r="H91" s="556"/>
      <c r="I91" s="556"/>
      <c r="J91" s="556"/>
      <c r="K91" s="556"/>
    </row>
    <row r="92" spans="1:11" ht="16.5" customHeight="1">
      <c r="A92" s="811" t="s">
        <v>343</v>
      </c>
      <c r="B92" s="811"/>
      <c r="C92" s="811"/>
      <c r="D92" s="811"/>
      <c r="E92" s="532">
        <f>E93+E94</f>
        <v>2156</v>
      </c>
      <c r="G92" s="556"/>
      <c r="H92" s="556"/>
      <c r="I92" s="556"/>
      <c r="J92" s="556"/>
      <c r="K92" s="556"/>
    </row>
    <row r="93" spans="1:9" ht="16.5" customHeight="1">
      <c r="A93" s="811" t="s">
        <v>264</v>
      </c>
      <c r="B93" s="811"/>
      <c r="C93" s="811" t="s">
        <v>265</v>
      </c>
      <c r="D93" s="811"/>
      <c r="E93" s="532">
        <v>912</v>
      </c>
      <c r="I93" s="542"/>
    </row>
    <row r="94" spans="1:9" ht="16.5" customHeight="1">
      <c r="A94" s="811"/>
      <c r="B94" s="811"/>
      <c r="C94" s="811" t="s">
        <v>266</v>
      </c>
      <c r="D94" s="811"/>
      <c r="E94" s="532">
        <v>1244</v>
      </c>
      <c r="I94" s="542"/>
    </row>
    <row r="95" spans="1:9" ht="16.5" customHeight="1">
      <c r="A95" s="811"/>
      <c r="B95" s="811"/>
      <c r="C95" s="811" t="s">
        <v>267</v>
      </c>
      <c r="D95" s="811"/>
      <c r="E95" s="532"/>
      <c r="I95" s="542"/>
    </row>
    <row r="96" spans="1:9" ht="16.5" customHeight="1">
      <c r="A96" s="811" t="s">
        <v>344</v>
      </c>
      <c r="B96" s="811"/>
      <c r="C96" s="811"/>
      <c r="D96" s="811"/>
      <c r="E96" s="532">
        <f>E97+E101</f>
        <v>97</v>
      </c>
      <c r="I96" s="624"/>
    </row>
    <row r="97" spans="1:9" ht="16.5" customHeight="1">
      <c r="A97" s="811" t="s">
        <v>345</v>
      </c>
      <c r="B97" s="811"/>
      <c r="C97" s="811"/>
      <c r="D97" s="811"/>
      <c r="E97" s="532"/>
      <c r="I97" s="542"/>
    </row>
    <row r="98" spans="1:9" ht="16.5" customHeight="1">
      <c r="A98" s="811" t="s">
        <v>264</v>
      </c>
      <c r="B98" s="811"/>
      <c r="C98" s="811" t="s">
        <v>265</v>
      </c>
      <c r="D98" s="811"/>
      <c r="E98" s="532"/>
      <c r="F98" s="623"/>
      <c r="G98" s="623"/>
      <c r="H98" s="623"/>
      <c r="I98" s="542"/>
    </row>
    <row r="99" spans="1:9" ht="16.5" customHeight="1">
      <c r="A99" s="811"/>
      <c r="B99" s="811"/>
      <c r="C99" s="811" t="s">
        <v>266</v>
      </c>
      <c r="D99" s="811"/>
      <c r="E99" s="532"/>
      <c r="I99" s="542"/>
    </row>
    <row r="100" spans="1:9" ht="16.5" customHeight="1">
      <c r="A100" s="811"/>
      <c r="B100" s="811"/>
      <c r="C100" s="811" t="s">
        <v>267</v>
      </c>
      <c r="D100" s="811"/>
      <c r="E100" s="532"/>
      <c r="I100" s="542"/>
    </row>
    <row r="101" spans="1:9" ht="16.5" customHeight="1">
      <c r="A101" s="811" t="s">
        <v>346</v>
      </c>
      <c r="B101" s="811"/>
      <c r="C101" s="811"/>
      <c r="D101" s="811"/>
      <c r="E101" s="532">
        <f>E102+E103+E104</f>
        <v>97</v>
      </c>
      <c r="I101" s="542"/>
    </row>
    <row r="102" spans="1:9" ht="16.5" customHeight="1">
      <c r="A102" s="811" t="s">
        <v>264</v>
      </c>
      <c r="B102" s="811"/>
      <c r="C102" s="811" t="s">
        <v>265</v>
      </c>
      <c r="D102" s="811"/>
      <c r="E102" s="532"/>
      <c r="I102" s="542"/>
    </row>
    <row r="103" spans="1:9" ht="16.5" customHeight="1">
      <c r="A103" s="811"/>
      <c r="B103" s="811"/>
      <c r="C103" s="811" t="s">
        <v>266</v>
      </c>
      <c r="D103" s="811"/>
      <c r="E103" s="532"/>
      <c r="I103" s="542"/>
    </row>
    <row r="104" spans="1:9" ht="16.5" customHeight="1">
      <c r="A104" s="811"/>
      <c r="B104" s="811"/>
      <c r="C104" s="811" t="s">
        <v>267</v>
      </c>
      <c r="D104" s="811"/>
      <c r="E104" s="532">
        <v>97</v>
      </c>
      <c r="I104" s="542"/>
    </row>
    <row r="105" spans="1:5" ht="28.5" customHeight="1">
      <c r="A105" s="836" t="s">
        <v>347</v>
      </c>
      <c r="B105" s="836"/>
      <c r="C105" s="836"/>
      <c r="D105" s="836"/>
      <c r="E105" s="836"/>
    </row>
    <row r="106" spans="1:5" ht="16.5" customHeight="1">
      <c r="A106" s="521"/>
      <c r="B106" s="523"/>
      <c r="C106" s="523"/>
      <c r="D106" s="523"/>
      <c r="E106" s="549"/>
    </row>
    <row r="107" spans="1:5" ht="16.5" customHeight="1">
      <c r="A107" s="834" t="s">
        <v>348</v>
      </c>
      <c r="B107" s="834"/>
      <c r="C107" s="834"/>
      <c r="D107" s="834"/>
      <c r="E107" s="834"/>
    </row>
    <row r="108" spans="1:5" ht="16.5" customHeight="1">
      <c r="A108" s="815" t="s">
        <v>349</v>
      </c>
      <c r="B108" s="821"/>
      <c r="C108" s="821"/>
      <c r="D108" s="816"/>
      <c r="E108" s="532">
        <f>E109+E110+E111+E112</f>
        <v>526116</v>
      </c>
    </row>
    <row r="109" spans="1:7" ht="16.5" customHeight="1">
      <c r="A109" s="835" t="s">
        <v>350</v>
      </c>
      <c r="B109" s="835"/>
      <c r="C109" s="811" t="s">
        <v>351</v>
      </c>
      <c r="D109" s="811"/>
      <c r="E109" s="544"/>
      <c r="G109" s="556"/>
    </row>
    <row r="110" spans="1:5" ht="16.5" customHeight="1">
      <c r="A110" s="835"/>
      <c r="B110" s="835"/>
      <c r="C110" s="811" t="s">
        <v>352</v>
      </c>
      <c r="D110" s="811"/>
      <c r="E110" s="544">
        <v>434663</v>
      </c>
    </row>
    <row r="111" spans="1:5" ht="16.5" customHeight="1">
      <c r="A111" s="835"/>
      <c r="B111" s="835"/>
      <c r="C111" s="811" t="s">
        <v>353</v>
      </c>
      <c r="D111" s="811"/>
      <c r="E111" s="544">
        <v>32456</v>
      </c>
    </row>
    <row r="112" spans="1:5" ht="16.5" customHeight="1">
      <c r="A112" s="835"/>
      <c r="B112" s="835"/>
      <c r="C112" s="811" t="s">
        <v>354</v>
      </c>
      <c r="D112" s="811"/>
      <c r="E112" s="544">
        <v>58997</v>
      </c>
    </row>
    <row r="113" spans="1:5" ht="16.5" customHeight="1">
      <c r="A113" s="537" t="s">
        <v>355</v>
      </c>
      <c r="B113" s="538"/>
      <c r="C113" s="837" t="s">
        <v>356</v>
      </c>
      <c r="D113" s="837"/>
      <c r="E113" s="549"/>
    </row>
    <row r="114" spans="1:10" ht="16.5" customHeight="1">
      <c r="A114" s="536"/>
      <c r="B114" s="535"/>
      <c r="C114" s="837" t="s">
        <v>357</v>
      </c>
      <c r="D114" s="837"/>
      <c r="E114" s="549"/>
      <c r="J114" s="618"/>
    </row>
    <row r="115" spans="1:5" ht="16.5" customHeight="1">
      <c r="A115" s="536"/>
      <c r="B115" s="535"/>
      <c r="C115" s="837" t="s">
        <v>358</v>
      </c>
      <c r="D115" s="837"/>
      <c r="E115" s="549"/>
    </row>
    <row r="116" spans="1:5" ht="16.5" customHeight="1">
      <c r="A116" s="536"/>
      <c r="B116" s="535"/>
      <c r="C116" s="837" t="s">
        <v>359</v>
      </c>
      <c r="D116" s="837"/>
      <c r="E116" s="549"/>
    </row>
    <row r="117" spans="1:5" ht="16.5" customHeight="1">
      <c r="A117" s="536"/>
      <c r="B117" s="535"/>
      <c r="C117" s="539"/>
      <c r="D117" s="539"/>
      <c r="E117" s="549"/>
    </row>
    <row r="118" spans="1:5" ht="16.5" customHeight="1">
      <c r="A118" s="834" t="s">
        <v>360</v>
      </c>
      <c r="B118" s="834"/>
      <c r="C118" s="539"/>
      <c r="D118" s="539"/>
      <c r="E118" s="549"/>
    </row>
    <row r="119" spans="1:5" ht="16.5" customHeight="1">
      <c r="A119" s="840"/>
      <c r="B119" s="841"/>
      <c r="C119" s="520"/>
      <c r="D119" s="541" t="s">
        <v>361</v>
      </c>
      <c r="E119" s="554" t="s">
        <v>362</v>
      </c>
    </row>
    <row r="120" spans="1:5" ht="16.5" customHeight="1">
      <c r="A120" s="840" t="s">
        <v>363</v>
      </c>
      <c r="B120" s="841"/>
      <c r="C120" s="540"/>
      <c r="D120" s="625">
        <v>316</v>
      </c>
      <c r="E120" s="532">
        <v>3605</v>
      </c>
    </row>
    <row r="121" spans="1:5" ht="16.5" customHeight="1">
      <c r="A121" s="811" t="s">
        <v>364</v>
      </c>
      <c r="B121" s="811"/>
      <c r="C121" s="525"/>
      <c r="D121" s="530">
        <v>26</v>
      </c>
      <c r="E121" s="532">
        <v>5</v>
      </c>
    </row>
    <row r="122" spans="1:5" ht="16.5" customHeight="1">
      <c r="A122" s="526"/>
      <c r="B122" s="526"/>
      <c r="C122" s="527"/>
      <c r="D122" s="527"/>
      <c r="E122" s="552"/>
    </row>
    <row r="123" spans="1:5" ht="16.5" customHeight="1">
      <c r="A123" s="834" t="s">
        <v>365</v>
      </c>
      <c r="B123" s="834"/>
      <c r="C123" s="527"/>
      <c r="D123" s="527"/>
      <c r="E123" s="552"/>
    </row>
    <row r="124" spans="1:5" ht="16.5" customHeight="1">
      <c r="A124" s="811" t="s">
        <v>366</v>
      </c>
      <c r="B124" s="811"/>
      <c r="C124" s="811"/>
      <c r="D124" s="838">
        <f>'TAB IV'!B15</f>
        <v>288</v>
      </c>
      <c r="E124" s="839"/>
    </row>
    <row r="125" spans="1:5" ht="16.5" customHeight="1">
      <c r="A125" s="526"/>
      <c r="B125" s="526"/>
      <c r="C125" s="527"/>
      <c r="D125" s="545"/>
      <c r="E125" s="542"/>
    </row>
    <row r="126" spans="1:5" ht="16.5" customHeight="1">
      <c r="A126" s="521"/>
      <c r="B126" s="523"/>
      <c r="C126" s="523"/>
      <c r="D126" s="546"/>
      <c r="E126" s="555"/>
    </row>
    <row r="127" spans="1:5" ht="16.5" customHeight="1">
      <c r="A127" s="521" t="s">
        <v>268</v>
      </c>
      <c r="B127" s="523"/>
      <c r="C127" s="523"/>
      <c r="D127" s="546"/>
      <c r="E127" s="555"/>
    </row>
    <row r="128" spans="1:7" ht="16.5" customHeight="1">
      <c r="A128" s="811" t="s">
        <v>367</v>
      </c>
      <c r="B128" s="811"/>
      <c r="C128" s="811"/>
      <c r="D128" s="838">
        <f>'TAB II.'!I17+'TAB II.'!B36+'TAB II.'!J33</f>
        <v>11626999.14</v>
      </c>
      <c r="E128" s="839"/>
      <c r="G128" s="207" t="s">
        <v>379</v>
      </c>
    </row>
    <row r="129" spans="1:5" ht="16.5" customHeight="1">
      <c r="A129" s="521"/>
      <c r="B129" s="523"/>
      <c r="C129" s="523"/>
      <c r="D129" s="523"/>
      <c r="E129" s="549"/>
    </row>
    <row r="130" spans="1:5" ht="16.5" customHeight="1">
      <c r="A130" s="521"/>
      <c r="B130" s="523"/>
      <c r="C130" s="523"/>
      <c r="D130" s="523"/>
      <c r="E130" s="549"/>
    </row>
    <row r="131" spans="1:5" ht="16.5" customHeight="1">
      <c r="A131" s="521"/>
      <c r="B131" s="523"/>
      <c r="C131" s="523"/>
      <c r="D131" s="523"/>
      <c r="E131" s="549"/>
    </row>
    <row r="132" spans="1:5" ht="16.5" customHeight="1">
      <c r="A132" s="521"/>
      <c r="B132" s="523"/>
      <c r="C132" s="523"/>
      <c r="D132" s="523"/>
      <c r="E132" s="549"/>
    </row>
    <row r="133" spans="1:5" ht="16.5" customHeight="1">
      <c r="A133" s="521"/>
      <c r="B133" s="523"/>
      <c r="C133" s="523"/>
      <c r="D133" s="523"/>
      <c r="E133" s="549"/>
    </row>
    <row r="134" spans="1:5" ht="16.5" customHeight="1">
      <c r="A134" s="521"/>
      <c r="B134" s="523"/>
      <c r="C134" s="523"/>
      <c r="D134" s="523"/>
      <c r="E134" s="549"/>
    </row>
    <row r="135" spans="1:5" ht="16.5" customHeight="1">
      <c r="A135" s="521"/>
      <c r="B135" s="523"/>
      <c r="C135" s="523"/>
      <c r="D135" s="523"/>
      <c r="E135" s="549"/>
    </row>
    <row r="136" spans="1:5" ht="16.5" customHeight="1">
      <c r="A136" s="521"/>
      <c r="B136" s="523"/>
      <c r="C136" s="523"/>
      <c r="D136" s="523"/>
      <c r="E136" s="549"/>
    </row>
    <row r="137" spans="1:5" ht="16.5" customHeight="1">
      <c r="A137" s="521"/>
      <c r="B137" s="523"/>
      <c r="C137" s="523"/>
      <c r="D137" s="523"/>
      <c r="E137" s="549"/>
    </row>
    <row r="138" spans="1:5" ht="16.5" customHeight="1">
      <c r="A138" s="521"/>
      <c r="B138" s="523"/>
      <c r="C138" s="523"/>
      <c r="D138" s="523"/>
      <c r="E138" s="549"/>
    </row>
    <row r="139" spans="1:5" ht="16.5" customHeight="1">
      <c r="A139" s="521"/>
      <c r="B139" s="523"/>
      <c r="C139" s="523"/>
      <c r="D139" s="523"/>
      <c r="E139" s="549"/>
    </row>
    <row r="140" spans="1:5" ht="16.5" customHeight="1">
      <c r="A140" s="521"/>
      <c r="B140" s="523"/>
      <c r="C140" s="523"/>
      <c r="D140" s="523"/>
      <c r="E140" s="549"/>
    </row>
    <row r="141" spans="1:5" ht="16.5" customHeight="1">
      <c r="A141" s="521"/>
      <c r="B141" s="523"/>
      <c r="C141" s="523"/>
      <c r="D141" s="523"/>
      <c r="E141" s="549"/>
    </row>
    <row r="142" spans="1:5" ht="16.5" customHeight="1">
      <c r="A142" s="521"/>
      <c r="B142" s="523"/>
      <c r="C142" s="523"/>
      <c r="D142" s="523"/>
      <c r="E142" s="549"/>
    </row>
    <row r="143" spans="1:5" ht="16.5" customHeight="1">
      <c r="A143" s="521"/>
      <c r="B143" s="523"/>
      <c r="C143" s="523"/>
      <c r="D143" s="523"/>
      <c r="E143" s="549"/>
    </row>
    <row r="144" spans="1:5" ht="16.5" customHeight="1">
      <c r="A144" s="521"/>
      <c r="B144" s="523"/>
      <c r="C144" s="523"/>
      <c r="D144" s="523"/>
      <c r="E144" s="549"/>
    </row>
    <row r="145" spans="1:5" ht="16.5" customHeight="1">
      <c r="A145" s="521"/>
      <c r="B145" s="523"/>
      <c r="C145" s="523"/>
      <c r="D145" s="523"/>
      <c r="E145" s="549"/>
    </row>
    <row r="146" spans="1:5" ht="16.5" customHeight="1">
      <c r="A146" s="521"/>
      <c r="B146" s="523"/>
      <c r="C146" s="523"/>
      <c r="D146" s="523"/>
      <c r="E146" s="549"/>
    </row>
    <row r="147" spans="1:5" ht="16.5" customHeight="1">
      <c r="A147" s="521"/>
      <c r="B147" s="523"/>
      <c r="C147" s="523"/>
      <c r="D147" s="523"/>
      <c r="E147" s="549"/>
    </row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</sheetData>
  <sheetProtection/>
  <mergeCells count="118">
    <mergeCell ref="G18:K18"/>
    <mergeCell ref="G19:J19"/>
    <mergeCell ref="G24:K24"/>
    <mergeCell ref="G25:K25"/>
    <mergeCell ref="A13:D13"/>
    <mergeCell ref="A14:D14"/>
    <mergeCell ref="A18:E18"/>
    <mergeCell ref="A24:E24"/>
    <mergeCell ref="A19:D19"/>
    <mergeCell ref="A20:D20"/>
    <mergeCell ref="A21:D21"/>
    <mergeCell ref="A25:D25"/>
    <mergeCell ref="B28:D28"/>
    <mergeCell ref="A29:D29"/>
    <mergeCell ref="B27:D27"/>
    <mergeCell ref="A36:E36"/>
    <mergeCell ref="A40:A42"/>
    <mergeCell ref="A31:E31"/>
    <mergeCell ref="A26:A28"/>
    <mergeCell ref="B26:D26"/>
    <mergeCell ref="A80:D80"/>
    <mergeCell ref="A74:B74"/>
    <mergeCell ref="A76:B76"/>
    <mergeCell ref="A72:B72"/>
    <mergeCell ref="A73:B73"/>
    <mergeCell ref="A92:D92"/>
    <mergeCell ref="A88:D88"/>
    <mergeCell ref="A81:D81"/>
    <mergeCell ref="A77:E77"/>
    <mergeCell ref="A78:D78"/>
    <mergeCell ref="A79:D79"/>
    <mergeCell ref="A84:D84"/>
    <mergeCell ref="A85:A86"/>
    <mergeCell ref="B85:D85"/>
    <mergeCell ref="B86:D86"/>
    <mergeCell ref="A98:B100"/>
    <mergeCell ref="C98:D98"/>
    <mergeCell ref="C99:D99"/>
    <mergeCell ref="C100:D100"/>
    <mergeCell ref="A97:D97"/>
    <mergeCell ref="A87:D87"/>
    <mergeCell ref="A89:B91"/>
    <mergeCell ref="C89:D89"/>
    <mergeCell ref="C90:D90"/>
    <mergeCell ref="C91:D91"/>
    <mergeCell ref="A128:C128"/>
    <mergeCell ref="D128:E128"/>
    <mergeCell ref="A120:B120"/>
    <mergeCell ref="A121:B121"/>
    <mergeCell ref="A123:B123"/>
    <mergeCell ref="C93:D93"/>
    <mergeCell ref="C94:D94"/>
    <mergeCell ref="C95:D95"/>
    <mergeCell ref="A93:B95"/>
    <mergeCell ref="A96:D96"/>
    <mergeCell ref="C113:D113"/>
    <mergeCell ref="C114:D114"/>
    <mergeCell ref="C115:D115"/>
    <mergeCell ref="D124:E124"/>
    <mergeCell ref="C116:D116"/>
    <mergeCell ref="C112:D112"/>
    <mergeCell ref="A124:C124"/>
    <mergeCell ref="A118:B118"/>
    <mergeCell ref="A119:B119"/>
    <mergeCell ref="A105:E105"/>
    <mergeCell ref="A101:D101"/>
    <mergeCell ref="A102:B104"/>
    <mergeCell ref="C102:D102"/>
    <mergeCell ref="C103:D103"/>
    <mergeCell ref="C104:D104"/>
    <mergeCell ref="A108:D108"/>
    <mergeCell ref="A107:E107"/>
    <mergeCell ref="A109:B112"/>
    <mergeCell ref="C109:D109"/>
    <mergeCell ref="C110:D110"/>
    <mergeCell ref="C111:D111"/>
    <mergeCell ref="A1:E1"/>
    <mergeCell ref="A2:E2"/>
    <mergeCell ref="A10:D10"/>
    <mergeCell ref="B11:D11"/>
    <mergeCell ref="A7:E7"/>
    <mergeCell ref="A9:E9"/>
    <mergeCell ref="A11:A12"/>
    <mergeCell ref="B12:D12"/>
    <mergeCell ref="A71:B71"/>
    <mergeCell ref="A70:B70"/>
    <mergeCell ref="A32:D32"/>
    <mergeCell ref="A33:D33"/>
    <mergeCell ref="A37:B38"/>
    <mergeCell ref="A39:B39"/>
    <mergeCell ref="C37:D37"/>
    <mergeCell ref="A65:A66"/>
    <mergeCell ref="A67:B67"/>
    <mergeCell ref="A62:A63"/>
    <mergeCell ref="A44:C44"/>
    <mergeCell ref="A46:A51"/>
    <mergeCell ref="B48:C48"/>
    <mergeCell ref="B49:C49"/>
    <mergeCell ref="B46:C46"/>
    <mergeCell ref="B47:C47"/>
    <mergeCell ref="B50:C50"/>
    <mergeCell ref="A57:C57"/>
    <mergeCell ref="A61:B61"/>
    <mergeCell ref="A60:B60"/>
    <mergeCell ref="G44:I44"/>
    <mergeCell ref="G45:I45"/>
    <mergeCell ref="G46:G51"/>
    <mergeCell ref="H46:I46"/>
    <mergeCell ref="H47:I47"/>
    <mergeCell ref="B51:C51"/>
    <mergeCell ref="A45:C45"/>
    <mergeCell ref="H48:I48"/>
    <mergeCell ref="H49:I49"/>
    <mergeCell ref="H50:I50"/>
    <mergeCell ref="H51:I51"/>
    <mergeCell ref="A55:C55"/>
    <mergeCell ref="A56:C56"/>
    <mergeCell ref="G56:J57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CVT</dc:creator>
  <cp:keywords/>
  <dc:description/>
  <cp:lastModifiedBy>KUP</cp:lastModifiedBy>
  <cp:lastPrinted>2011-03-10T07:36:50Z</cp:lastPrinted>
  <dcterms:created xsi:type="dcterms:W3CDTF">1999-02-11T07:52:06Z</dcterms:created>
  <dcterms:modified xsi:type="dcterms:W3CDTF">2011-05-11T07:17:31Z</dcterms:modified>
  <cp:category/>
  <cp:version/>
  <cp:contentType/>
  <cp:contentStatus/>
</cp:coreProperties>
</file>